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315" yWindow="225" windowWidth="12930" windowHeight="13785" tabRatio="892" activeTab="1"/>
  </bookViews>
  <sheets>
    <sheet name="ФИ-Почетна" sheetId="4" r:id="rId1"/>
    <sheet name="Биланс на успех" sheetId="2" r:id="rId2"/>
    <sheet name="Income Statement" sheetId="8" r:id="rId3"/>
  </sheets>
  <externalReferences>
    <externalReference r:id="rId4"/>
    <externalReference r:id="rId5"/>
  </externalReferences>
  <definedNames>
    <definedName name="Excel_BuiltIn_Print_Area_1" localSheetId="2">[1]БС!#REF!</definedName>
    <definedName name="Excel_BuiltIn_Print_Area_1">#REF!</definedName>
    <definedName name="Excel_BuiltIn_Print_Area_1_1">#REF!</definedName>
    <definedName name="Excel_BuiltIn_Print_Titles_1_1">#REF!</definedName>
    <definedName name="Excel_BuiltIn_Print_Titles_1_1_1">#REF!</definedName>
    <definedName name="_xlnm.Print_Area" localSheetId="2">'Income Statement'!$A$1:$E$100</definedName>
    <definedName name="_xlnm.Print_Area" localSheetId="1">'Биланс на успех'!$A$3:$E$103</definedName>
    <definedName name="_xlnm.Print_Area" localSheetId="0">'ФИ-Почетна'!$A$1:$I$38</definedName>
    <definedName name="_xlnm.Print_Titles" localSheetId="2">'Income Statement'!$6:$8</definedName>
    <definedName name="_xlnm.Print_Titles" localSheetId="1">'Биланс на успех'!$3:$11</definedName>
    <definedName name="table452a_4">#REF!</definedName>
    <definedName name="table452b_4">#REF!</definedName>
  </definedNames>
  <calcPr calcId="125725" fullCalcOnLoad="1"/>
</workbook>
</file>

<file path=xl/calcChain.xml><?xml version="1.0" encoding="utf-8"?>
<calcChain xmlns="http://schemas.openxmlformats.org/spreadsheetml/2006/main">
  <c r="D79" i="2"/>
  <c r="D72"/>
  <c r="D65"/>
  <c r="B5" i="8"/>
  <c r="B4"/>
  <c r="B3"/>
  <c r="C9"/>
  <c r="C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C20"/>
  <c r="D20"/>
  <c r="E20"/>
  <c r="C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C37"/>
  <c r="C38"/>
  <c r="D38"/>
  <c r="E38"/>
  <c r="C39"/>
  <c r="D39"/>
  <c r="E39"/>
  <c r="C40"/>
  <c r="D40"/>
  <c r="E40"/>
  <c r="C41"/>
  <c r="D41"/>
  <c r="E41"/>
  <c r="C42"/>
  <c r="D42"/>
  <c r="E42"/>
  <c r="C43"/>
  <c r="D43"/>
  <c r="E43"/>
  <c r="C44"/>
  <c r="D44"/>
  <c r="E44"/>
  <c r="C45"/>
  <c r="E45"/>
  <c r="C46"/>
  <c r="E46"/>
  <c r="C47"/>
  <c r="D47"/>
  <c r="E47"/>
  <c r="C48"/>
  <c r="D48"/>
  <c r="E48"/>
  <c r="C49"/>
  <c r="D49"/>
  <c r="E49"/>
  <c r="C50"/>
  <c r="D50"/>
  <c r="E50"/>
  <c r="C51"/>
  <c r="D51"/>
  <c r="E51"/>
  <c r="C52"/>
  <c r="E52"/>
  <c r="C53"/>
  <c r="D53"/>
  <c r="E53"/>
  <c r="C54"/>
  <c r="D54"/>
  <c r="E54"/>
  <c r="C55"/>
  <c r="D55"/>
  <c r="E55"/>
  <c r="C56"/>
  <c r="D56"/>
  <c r="E56"/>
  <c r="C57"/>
  <c r="D57"/>
  <c r="E57"/>
  <c r="C58"/>
  <c r="C59"/>
  <c r="D59"/>
  <c r="E59"/>
  <c r="C60"/>
  <c r="D60"/>
  <c r="E60"/>
  <c r="C61"/>
  <c r="C62"/>
  <c r="C63"/>
  <c r="D63"/>
  <c r="E63"/>
  <c r="C64"/>
  <c r="D64"/>
  <c r="E64"/>
  <c r="C65"/>
  <c r="D65"/>
  <c r="E65"/>
  <c r="C66"/>
  <c r="D66"/>
  <c r="E66"/>
  <c r="C67"/>
  <c r="C68"/>
  <c r="D68"/>
  <c r="E68"/>
  <c r="C69"/>
  <c r="D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C76"/>
  <c r="C77"/>
  <c r="D77"/>
  <c r="E77"/>
  <c r="C78"/>
  <c r="D78"/>
  <c r="E78"/>
  <c r="C79"/>
  <c r="D79"/>
  <c r="E79"/>
  <c r="C80"/>
  <c r="C81"/>
  <c r="D81"/>
  <c r="E81"/>
  <c r="C82"/>
  <c r="D82"/>
  <c r="E82"/>
  <c r="C83"/>
  <c r="D83"/>
  <c r="E83"/>
  <c r="C84"/>
  <c r="D84"/>
  <c r="E84"/>
  <c r="C85"/>
  <c r="C86"/>
  <c r="D86"/>
  <c r="E86"/>
  <c r="C87"/>
  <c r="D87"/>
  <c r="E87"/>
  <c r="C88"/>
  <c r="D88"/>
  <c r="E88"/>
  <c r="C89"/>
  <c r="D89"/>
  <c r="E89"/>
  <c r="C90"/>
  <c r="C91"/>
  <c r="D91"/>
  <c r="E91"/>
  <c r="C92"/>
  <c r="D92"/>
  <c r="E92"/>
  <c r="C93"/>
  <c r="D93"/>
  <c r="E93"/>
  <c r="C94"/>
  <c r="D94"/>
  <c r="E94"/>
  <c r="C95"/>
  <c r="C96"/>
  <c r="C97"/>
  <c r="D97"/>
  <c r="E97"/>
  <c r="C98"/>
  <c r="D98"/>
  <c r="E98"/>
  <c r="C99"/>
  <c r="C100"/>
  <c r="B2"/>
  <c r="B6" i="2"/>
  <c r="B5"/>
  <c r="B4"/>
  <c r="B3"/>
  <c r="E65"/>
  <c r="E62" i="8" s="1"/>
  <c r="D62"/>
  <c r="E79" i="2"/>
  <c r="E76" i="8" s="1"/>
  <c r="D76"/>
  <c r="E72" i="2"/>
  <c r="E69" i="8" s="1"/>
  <c r="E88" i="2"/>
  <c r="E85" i="8" s="1"/>
  <c r="D88" i="2"/>
  <c r="D83" s="1"/>
  <c r="D80" i="8" s="1"/>
  <c r="E93" i="2"/>
  <c r="E90" i="8"/>
  <c r="E83" i="2"/>
  <c r="E80" i="8" s="1"/>
  <c r="E61" i="2"/>
  <c r="E58"/>
  <c r="E55"/>
  <c r="E52"/>
  <c r="E49"/>
  <c r="E48"/>
  <c r="E40"/>
  <c r="E37" i="8" s="1"/>
  <c r="E31" i="2"/>
  <c r="E22" s="1"/>
  <c r="E19" i="8" s="1"/>
  <c r="E24" i="2"/>
  <c r="E13"/>
  <c r="D93"/>
  <c r="D90" i="8" s="1"/>
  <c r="D61" i="2"/>
  <c r="D58" i="8" s="1"/>
  <c r="D58" i="2"/>
  <c r="D55"/>
  <c r="D52" i="8"/>
  <c r="D52" i="2"/>
  <c r="D49"/>
  <c r="D46" i="8"/>
  <c r="D40" i="2"/>
  <c r="D31"/>
  <c r="D28" i="8"/>
  <c r="D24" i="2"/>
  <c r="D21" i="8" s="1"/>
  <c r="D13" i="2"/>
  <c r="E58" i="8"/>
  <c r="D48" i="2"/>
  <c r="D45" i="8"/>
  <c r="E10"/>
  <c r="D10"/>
  <c r="D85" l="1"/>
  <c r="D70" i="2"/>
  <c r="D67" i="8" s="1"/>
  <c r="E70" i="2"/>
  <c r="E67" i="8" s="1"/>
  <c r="D64" i="2"/>
  <c r="D61" i="8" s="1"/>
  <c r="D37"/>
  <c r="E28"/>
  <c r="E12" i="2"/>
  <c r="D22"/>
  <c r="E64" l="1"/>
  <c r="E61" i="8" s="1"/>
  <c r="E39" i="2"/>
  <c r="E36" i="8" s="1"/>
  <c r="D39" i="2"/>
  <c r="D36" i="8" s="1"/>
  <c r="E9"/>
  <c r="D19"/>
  <c r="D12" i="2"/>
  <c r="E98" l="1"/>
  <c r="E95" i="8" s="1"/>
  <c r="E99" i="2"/>
  <c r="E96" i="8" s="1"/>
  <c r="D98" i="2"/>
  <c r="D9" i="8"/>
  <c r="D99" i="2"/>
  <c r="E102" l="1"/>
  <c r="E99" i="8" s="1"/>
  <c r="E103" i="2"/>
  <c r="E100" i="8" s="1"/>
  <c r="D102" i="2"/>
  <c r="D99" i="8" s="1"/>
  <c r="D95"/>
  <c r="D96"/>
  <c r="D103" i="2"/>
  <c r="D100" i="8" s="1"/>
</calcChain>
</file>

<file path=xl/sharedStrings.xml><?xml version="1.0" encoding="utf-8"?>
<sst xmlns="http://schemas.openxmlformats.org/spreadsheetml/2006/main" count="507" uniqueCount="419">
  <si>
    <t>Група на конта, конта</t>
  </si>
  <si>
    <t>3</t>
  </si>
  <si>
    <t>247</t>
  </si>
  <si>
    <t>280</t>
  </si>
  <si>
    <t>212</t>
  </si>
  <si>
    <t>202</t>
  </si>
  <si>
    <t>209</t>
  </si>
  <si>
    <t>Опис на позиција</t>
  </si>
  <si>
    <t>I. ЗАРАБОТЕНА ПРЕМИЈА (НЕТО ПРИХОДИ ОД ПРЕМИЈА (202+203+204-205-206-207+208+209)</t>
  </si>
  <si>
    <t>1. Бруто полисирана премија за осигурување</t>
  </si>
  <si>
    <t xml:space="preserve">2. Бруто полисирана премија за соосигурување </t>
  </si>
  <si>
    <t>3. Бруто полисирана премија за реосигурување/ретроцесија</t>
  </si>
  <si>
    <t xml:space="preserve">4. Бруто полисирана премија предадена во соосигурување </t>
  </si>
  <si>
    <t>5. Бруто полисирана премија предадена во реосигурување/ ретроцесија</t>
  </si>
  <si>
    <t>707</t>
  </si>
  <si>
    <t>II. ПРИХОДИ ОД ВЛОЖУВАЊА   (211+212+216+217+218+219+223)</t>
  </si>
  <si>
    <t>72</t>
  </si>
  <si>
    <t xml:space="preserve">1. Приходи од подружници, придружени друштва и заеднички контролирани ентитети </t>
  </si>
  <si>
    <t>2. Приходи од вложувања во земјиште и градежни објекти (213+214+215)</t>
  </si>
  <si>
    <t>2.1 Приходи од наемнини</t>
  </si>
  <si>
    <t>7279</t>
  </si>
  <si>
    <t>2.2 Приходи од зголемување на вредноста на земјиште и градежни објекти</t>
  </si>
  <si>
    <t>7245</t>
  </si>
  <si>
    <t>2.3 Приходи од продажба на земјиште и градежни објекти</t>
  </si>
  <si>
    <t>3. Приходи од камати</t>
  </si>
  <si>
    <t>7201, 7202, 7203, 7204, 7205, 7206, 7209</t>
  </si>
  <si>
    <t>4. Позитивни курсни разлики</t>
  </si>
  <si>
    <t>7221, 7222, 7223, 7224, 7225, 7226, 7229</t>
  </si>
  <si>
    <t>5. Вредносно усогласување (нереализирани добивки, сведување на објективна вредност)</t>
  </si>
  <si>
    <t>7251, 7252, 7253, 7259</t>
  </si>
  <si>
    <t>6. Реализирани добивки од продажба на финансиски имот  - капитална добивка (220+221+222)</t>
  </si>
  <si>
    <t>6.1 Финансиски вложувања расположливи за продажба</t>
  </si>
  <si>
    <t>7261</t>
  </si>
  <si>
    <t>6.2 Финансиски вложувања за тргување  (по објективна вредност)</t>
  </si>
  <si>
    <t>7262</t>
  </si>
  <si>
    <t>6.3 Останати финансиски вложувања</t>
  </si>
  <si>
    <t>7269</t>
  </si>
  <si>
    <t>7. Останати приходи од вложувања</t>
  </si>
  <si>
    <t>7211, 7231, 7232, 7239, 7241, 7242,7243, 7244, 7249, 729д</t>
  </si>
  <si>
    <t xml:space="preserve">1. Бруто исплатени штети </t>
  </si>
  <si>
    <t>400</t>
  </si>
  <si>
    <t>2. Намалување за приходот од бруто реализирани регресни побарувања</t>
  </si>
  <si>
    <t>401</t>
  </si>
  <si>
    <t xml:space="preserve">3. Бруто исплатени штети – дел за соосигурување  </t>
  </si>
  <si>
    <t>402</t>
  </si>
  <si>
    <t>4. Бруто исплатени штети – дел за реосигурување/ретроцесија</t>
  </si>
  <si>
    <t>403</t>
  </si>
  <si>
    <t>404</t>
  </si>
  <si>
    <t>405</t>
  </si>
  <si>
    <t>406</t>
  </si>
  <si>
    <t>41</t>
  </si>
  <si>
    <t>4100,4102, 4103</t>
  </si>
  <si>
    <t>4110,4112,4113</t>
  </si>
  <si>
    <t>2.1. Промени во бруто еквилизационата резерва</t>
  </si>
  <si>
    <t>414</t>
  </si>
  <si>
    <t>415</t>
  </si>
  <si>
    <t>412, 416</t>
  </si>
  <si>
    <t>413, 417</t>
  </si>
  <si>
    <t>4101</t>
  </si>
  <si>
    <t>4111</t>
  </si>
  <si>
    <t>420</t>
  </si>
  <si>
    <t>1. Трошоци за бонуси (кои зависат од резултатот)</t>
  </si>
  <si>
    <t>4200</t>
  </si>
  <si>
    <t>2. Трошоци за попусти (кои не зависат од резултатот)</t>
  </si>
  <si>
    <t>4201</t>
  </si>
  <si>
    <t>1.1 Провизија</t>
  </si>
  <si>
    <t>430</t>
  </si>
  <si>
    <t>438</t>
  </si>
  <si>
    <t>2. Административни трошоци  (257+258+259+260)</t>
  </si>
  <si>
    <t>2.1 Амортизација на материјални средства кои служат за вршење на дејноста</t>
  </si>
  <si>
    <t>44</t>
  </si>
  <si>
    <t>2.3 Трошоци за услуги на физички лица кои не вршат дејност (договори за работа, авторски договори и други правни односи) заедно со сите давачки</t>
  </si>
  <si>
    <t>431</t>
  </si>
  <si>
    <t>1. Трошоци за превентива</t>
  </si>
  <si>
    <t>424</t>
  </si>
  <si>
    <t xml:space="preserve">2. Останати осигурително технички трошоци , намалени за реосигурување </t>
  </si>
  <si>
    <t>421, 422, 423, 425, 429</t>
  </si>
  <si>
    <t>1. Амортизација и вредносно усогласување на материјални средства кои не служат за вршење на дејноста</t>
  </si>
  <si>
    <t>490</t>
  </si>
  <si>
    <t>2. Трошоци за камати</t>
  </si>
  <si>
    <t>480</t>
  </si>
  <si>
    <t>3. Негативни курсни разлики</t>
  </si>
  <si>
    <t>481</t>
  </si>
  <si>
    <t>4. Вредносно усогласување (нереализирани загуби, сведување на објективна вредност)</t>
  </si>
  <si>
    <t>483</t>
  </si>
  <si>
    <t>5.1 Финансиски вложувања расположливи за продажба</t>
  </si>
  <si>
    <t>5.2 Финансиски вложувања за тргување  (по објективна вредност)</t>
  </si>
  <si>
    <t>4842</t>
  </si>
  <si>
    <t>5.3 Останати финансиски вложувања</t>
  </si>
  <si>
    <t>4840, 4843, 4849</t>
  </si>
  <si>
    <t>6. Останати трошоци од вложувања</t>
  </si>
  <si>
    <t>494</t>
  </si>
  <si>
    <t xml:space="preserve">491, 492, 493, 495,496, 497, 498 </t>
  </si>
  <si>
    <t>Б. РАСХОДИ ОД РАБОТЕЊЕТО (227+235+245+248+251+261+271+274+275)</t>
  </si>
  <si>
    <t xml:space="preserve">1.1 Промени во бруто математичката резерва </t>
  </si>
  <si>
    <t xml:space="preserve">1.2 Промени во бруто математичката резерва  - дел за соосигурување/реосигурување </t>
  </si>
  <si>
    <t>1. Промени во математичката резерва, нето од реосигурување  (237-238)</t>
  </si>
  <si>
    <t xml:space="preserve">7. Промени во бруто резервите за штети – дел за реосигурување </t>
  </si>
  <si>
    <t xml:space="preserve">6. Промени во бруто резервите за штети – дел за соосигурување </t>
  </si>
  <si>
    <t xml:space="preserve">5. Промени во бруто резервите за штети </t>
  </si>
  <si>
    <t>3. Промени во останатите технички резерви, нето од реосигурување (243-244)</t>
  </si>
  <si>
    <t xml:space="preserve">2.2 Промени во бруто еквилизационата резерва  - дел за соосигурување/реосигурување </t>
  </si>
  <si>
    <t>3.1 Промени во останатите бруто технички резерви</t>
  </si>
  <si>
    <t>3.2 Промени во останатите бруто технички резерви – дел за соосигурување и реосигурување</t>
  </si>
  <si>
    <t xml:space="preserve">1. Промени во бруто математичката резерва за осигурување на живот каде инвестициониот ризик е на товар на осигуреникот </t>
  </si>
  <si>
    <t xml:space="preserve">2. Промени во бруто математичката резерва за осигурување на живот каде инвестициониот ризик е на товар на осигуреникот – дел за соосигурување и реосигурување </t>
  </si>
  <si>
    <t xml:space="preserve">6. Промена во бруто резервата за преносна премија </t>
  </si>
  <si>
    <t xml:space="preserve">7. Промена во бруто резервата за преносна премија - дел за соосигурување </t>
  </si>
  <si>
    <t>8. Промена во бруто резервата за преносна премија - дел за реосигурување</t>
  </si>
  <si>
    <t>I. НАСТАНАТИ ШТЕТИ (НЕТО ТРОШОЦИ ЗА ШТЕТИ) (228-229-230-231+232-233-234)</t>
  </si>
  <si>
    <t>III. ПРОМЕНИ ВО БРУТО МАТЕМАТИЧКАТА РЕЗЕРВА ЗА ОСИГУРУВАЊЕ НА ЖИВОТ КАДЕ ИНВЕСТИЦИОНИОТ РИЗИК Е НА ТОВАР НА ОСИГУРЕНИКОТ, НЕТО ОД РЕОСИГУРУВАЊЕ  (246-247)</t>
  </si>
  <si>
    <t>IV. ТРОШОЦИ ЗА БОНУСИ И  ПОПУСТИ, НЕТО ОД РЕОСИГУРУВАЊЕ (249+250)</t>
  </si>
  <si>
    <t>V. НЕТО ТРОШОЦИ ЗА СПРОВЕДУВАЊЕ НА ОСИГУРУВАЊЕТО (252+256)</t>
  </si>
  <si>
    <t>VI. ТРОШОЦИ ОД ВЛОЖУВАЊА (262+263+264+265+266+270)</t>
  </si>
  <si>
    <t>482,485,489</t>
  </si>
  <si>
    <t>VII. ОСТАНАТИ ОСИГУРИТЕЛНО ТЕХНИЧКИ ТРОШОЦИ, НАМАЛЕНИ ЗА РЕОСИГУРУВАЊЕ (272+273)</t>
  </si>
  <si>
    <t xml:space="preserve">VIII. ВРЕДНОСНО УСОГЛАСУВАЊE НА ПОБАРУВАЊАТА ПО ОСНОВ НА ПРЕМИЈА </t>
  </si>
  <si>
    <t>IX. ОСТАНАТИ РАСХОДИ, ВКУЧУВАЈЌИ И ВРЕДНОСНИ УСОГЛАСУВАЊА</t>
  </si>
  <si>
    <t>X. ДОБИВКА ЗА ДЕЛОВНАТА ГОДИНА ПРЕД ОДДАНОЧУВАЊЕ (200-226)</t>
  </si>
  <si>
    <t>XI. ЗАГУБА ЗА ДЕЛОВНАТА ГОДИНА ПРЕД ОДДАНОЧУВАЊЕ (226-200)</t>
  </si>
  <si>
    <t xml:space="preserve">XII. ДАНОК НА ДОБИВКА ОДНОСНО ЗАГУБА </t>
  </si>
  <si>
    <t>XIII. ОДЛОЖЕН ДАНОК</t>
  </si>
  <si>
    <t>XIV. ДОБИВКА ЗА ДЕЛОВНАТА ГОДИНА ПО ОДДАНОЧУВАЊЕ (276-278-279)</t>
  </si>
  <si>
    <t>XV. ЗАГУБА ЗА ДЕЛОВНАТА ГОДИНА ПО ОДДАНОЧУВАЊE (277-278-279)</t>
  </si>
  <si>
    <t>800</t>
  </si>
  <si>
    <t>801</t>
  </si>
  <si>
    <t>810, 811</t>
  </si>
  <si>
    <t>820</t>
  </si>
  <si>
    <t>821</t>
  </si>
  <si>
    <t>7200, 7210,  7220, 7230, 7240, 7250, 7260, 7270, 729д</t>
  </si>
  <si>
    <t>730, 731, 732, 733, 734, 735, 736, 737, 738, 739</t>
  </si>
  <si>
    <t>Број на белешка</t>
  </si>
  <si>
    <t>Износ</t>
  </si>
  <si>
    <t>Тековна деловна година</t>
  </si>
  <si>
    <t>Претходна деловна година</t>
  </si>
  <si>
    <t>Содржина:</t>
  </si>
  <si>
    <t>(група)</t>
  </si>
  <si>
    <t>(тековна година)</t>
  </si>
  <si>
    <t>(период)</t>
  </si>
  <si>
    <t>(назив на друштво)</t>
  </si>
  <si>
    <t>неживотно осигурување</t>
  </si>
  <si>
    <t>01.01 - 31.03</t>
  </si>
  <si>
    <t>осигурување на живот</t>
  </si>
  <si>
    <t>01.01 - 30.06</t>
  </si>
  <si>
    <t>01.01 - 30.09</t>
  </si>
  <si>
    <t>01.01 - 31.12</t>
  </si>
  <si>
    <t>Евроинс</t>
  </si>
  <si>
    <t>Винер</t>
  </si>
  <si>
    <t>Еуролинк</t>
  </si>
  <si>
    <t>Инсиг</t>
  </si>
  <si>
    <t>Уника</t>
  </si>
  <si>
    <t>Осигурителна Полиса</t>
  </si>
  <si>
    <t>Албсиг</t>
  </si>
  <si>
    <t>Друштво:</t>
  </si>
  <si>
    <t>Група:</t>
  </si>
  <si>
    <t>Период:</t>
  </si>
  <si>
    <t>Година:</t>
  </si>
  <si>
    <t>Изработил:</t>
  </si>
  <si>
    <t>Контролирал:
(овластен актуар)</t>
  </si>
  <si>
    <t>Одобрил:</t>
  </si>
  <si>
    <r>
      <t>II. ПРОМЕНИ ВО ОСТАНАТИТЕ ТЕХНИЧКИ РЕЗЕРВИ, НЕТО ОД РЕОСИГУРУВАЊЕ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(236+239+242)</t>
    </r>
  </si>
  <si>
    <t>2. Промени во еквилизационата резерва, нето од реосигурување (240-241)</t>
  </si>
  <si>
    <t>Број на позиц-ија</t>
  </si>
  <si>
    <t>БУ: Биланс на успех</t>
  </si>
  <si>
    <t>ЕМБС:</t>
  </si>
  <si>
    <t>5. Реализирани загуби од продажба на финансиски имот  - капитална загуба (267+268+269)</t>
  </si>
  <si>
    <t>почетна</t>
  </si>
  <si>
    <t>Винер живот</t>
  </si>
  <si>
    <t>Триглав</t>
  </si>
  <si>
    <t>Сава</t>
  </si>
  <si>
    <t>Уника живот</t>
  </si>
  <si>
    <t>223а</t>
  </si>
  <si>
    <t>710</t>
  </si>
  <si>
    <t>1.2 Бруто плати за вработените во внатрешната продажна мрежа</t>
  </si>
  <si>
    <t>253а</t>
  </si>
  <si>
    <t>4700</t>
  </si>
  <si>
    <t>2.2.1 Плати и надоместоци</t>
  </si>
  <si>
    <t>2.2.2 Трошоци за даноци на плати и надоместоци на плата</t>
  </si>
  <si>
    <t>2.2.3 Придонеси од задолжително социјално осигурување</t>
  </si>
  <si>
    <t>2.2.4 Трошоци за дополнително пензиско осигурување за вработени</t>
  </si>
  <si>
    <t>2.2.5 Останати трошоци за вработени</t>
  </si>
  <si>
    <t>258а</t>
  </si>
  <si>
    <t>258б</t>
  </si>
  <si>
    <t>258в</t>
  </si>
  <si>
    <t>258г</t>
  </si>
  <si>
    <t>258д</t>
  </si>
  <si>
    <t>4701д, 4702д</t>
  </si>
  <si>
    <t>471</t>
  </si>
  <si>
    <t>479</t>
  </si>
  <si>
    <t>2.4.1 Трошоци за услуги</t>
  </si>
  <si>
    <t>2.4.2 Материјални трошоци</t>
  </si>
  <si>
    <t>2.4.3 Трошоци за резервирање и останати трошоци од работењето</t>
  </si>
  <si>
    <t>260а</t>
  </si>
  <si>
    <t>260б</t>
  </si>
  <si>
    <t>260в</t>
  </si>
  <si>
    <t>432,433,434,435,436,4371д,4372,439</t>
  </si>
  <si>
    <t>450,451,452,453д,454,455,456,459</t>
  </si>
  <si>
    <t>460,461,462,463,464,465,466,467,468,469</t>
  </si>
  <si>
    <t>Македонија</t>
  </si>
  <si>
    <t xml:space="preserve">    III. ПРИХОДИ ПО ОСНОВ НА ПРОВИЗИИ ОД РЕОСИГУРУВАЊЕ</t>
  </si>
  <si>
    <t>4370, 4371д, 453д</t>
  </si>
  <si>
    <t>A. ПРИХОДИ ОД РАБОТЕЊЕТО (201+210+223a+224+225)</t>
  </si>
  <si>
    <t>IV. ОСТАНАТИ ОСИГУРИТЕЛНО ТЕХНИЧКИ ПРИХОДИ, НАМАЛЕНИ ЗА РЕОСИГУРУВАЊЕ</t>
  </si>
  <si>
    <t>711, 712,713,714 719</t>
  </si>
  <si>
    <t>V. ОСТАНАТИ ПРИХОДИ</t>
  </si>
  <si>
    <t>1. Трошоци за стекнување (253+253a+254+255)</t>
  </si>
  <si>
    <t>1.3 Останати трошоци за стекнување</t>
  </si>
  <si>
    <t>1.4 Промена во одложените трошоци за стекнување (+/-)</t>
  </si>
  <si>
    <t>2.2 Трошоци за вработените (258а+258б+258в+258г+258д)</t>
  </si>
  <si>
    <t>2.4 Останати административни трошоци (260а+260б+260в)</t>
  </si>
  <si>
    <t>Консолидирани:</t>
  </si>
  <si>
    <t>(консолидирани)</t>
  </si>
  <si>
    <t>да</t>
  </si>
  <si>
    <t>не</t>
  </si>
  <si>
    <t>Company Name:</t>
  </si>
  <si>
    <t>Reporting Period:</t>
  </si>
  <si>
    <t>Item</t>
  </si>
  <si>
    <t>AOP Number</t>
  </si>
  <si>
    <t>Notes</t>
  </si>
  <si>
    <t>Amounts</t>
  </si>
  <si>
    <t>Chart of accounts</t>
  </si>
  <si>
    <t>Current financial year</t>
  </si>
  <si>
    <t>Previous financial year</t>
  </si>
  <si>
    <t>1</t>
  </si>
  <si>
    <t>2</t>
  </si>
  <si>
    <t>4</t>
  </si>
  <si>
    <t>5</t>
  </si>
  <si>
    <t>Profit and Loss Account</t>
  </si>
  <si>
    <t>A. REVENUE (201+210+224+225)</t>
  </si>
  <si>
    <t>200</t>
  </si>
  <si>
    <t>I. EARNED PREMIUMS (NET EARNED PREMIUM) (202+203+204-205-206-207+208+209)</t>
  </si>
  <si>
    <t>201</t>
  </si>
  <si>
    <t>1. Gross written premiums from direct insurance operations</t>
  </si>
  <si>
    <t>700</t>
  </si>
  <si>
    <t>2. Gross written premiums from co-insurance operations</t>
  </si>
  <si>
    <t>203</t>
  </si>
  <si>
    <t>701</t>
  </si>
  <si>
    <t>3. Gross written premiums from reinsurance/retrocession operations</t>
  </si>
  <si>
    <t>204</t>
  </si>
  <si>
    <t>702</t>
  </si>
  <si>
    <t>4. Gross written premiums ceded to co-insurance</t>
  </si>
  <si>
    <t>205</t>
  </si>
  <si>
    <t>703</t>
  </si>
  <si>
    <t>5. Gross written premiums ceded to reinsurance/retrocession</t>
  </si>
  <si>
    <t>206</t>
  </si>
  <si>
    <t>704</t>
  </si>
  <si>
    <t>6. Changes in the gross unearned premium provisions</t>
  </si>
  <si>
    <t>207</t>
  </si>
  <si>
    <t>705</t>
  </si>
  <si>
    <t>7. Changes in the gross unearned premium provisions - co-insurer's share</t>
  </si>
  <si>
    <t>208</t>
  </si>
  <si>
    <t>706</t>
  </si>
  <si>
    <t>8. Changes in the gross unearned premium provisions - reinsurer's share</t>
  </si>
  <si>
    <t>II. INVESTMENT INCOME   (211+212+216+217+218+219+223)</t>
  </si>
  <si>
    <t>210</t>
  </si>
  <si>
    <t>1.Income from participating interests, with a separate indication of that
derived from affiliated undertakings</t>
  </si>
  <si>
    <t>211</t>
  </si>
  <si>
    <t>2. Income from land and buildings (213+214+215)</t>
  </si>
  <si>
    <t>2.1 Income from rent</t>
  </si>
  <si>
    <t>213</t>
  </si>
  <si>
    <t>2.2 Value re-adjustments on investments</t>
  </si>
  <si>
    <t>214</t>
  </si>
  <si>
    <t>2.3 Gains on the realization of investments</t>
  </si>
  <si>
    <t>215</t>
  </si>
  <si>
    <t>7263</t>
  </si>
  <si>
    <t>3. Interest income</t>
  </si>
  <si>
    <t>216</t>
  </si>
  <si>
    <t>4. Changes in the foreign exchange rates</t>
  </si>
  <si>
    <t>217</t>
  </si>
  <si>
    <t>5. Value adjustment (unrealized gains, arriving at fair value)</t>
  </si>
  <si>
    <t>218</t>
  </si>
  <si>
    <t>6. Realized gains from realization of financial assets - capital gain (220+221+222)</t>
  </si>
  <si>
    <t>219</t>
  </si>
  <si>
    <t>6.1 Financial investments available for sale</t>
  </si>
  <si>
    <t>220</t>
  </si>
  <si>
    <t>6.2 Financial investments held for trading (at fair value)</t>
  </si>
  <si>
    <t>221</t>
  </si>
  <si>
    <t>6.3 Other financial investments</t>
  </si>
  <si>
    <t>222</t>
  </si>
  <si>
    <t>7. Other investment income</t>
  </si>
  <si>
    <t>223</t>
  </si>
  <si>
    <t>224</t>
  </si>
  <si>
    <t>710, 711, 712, 719</t>
  </si>
  <si>
    <t>225</t>
  </si>
  <si>
    <t>B. EXPENSES (227+235+245+248+251+261+271+274+275)</t>
  </si>
  <si>
    <t>226</t>
  </si>
  <si>
    <t>I. INCURRED CLAIMS (NET CLAIMS INCURRED COSTS) (228-229-230-231+232-233-234)</t>
  </si>
  <si>
    <t>227</t>
  </si>
  <si>
    <t xml:space="preserve">1. Gross claims paid </t>
  </si>
  <si>
    <t>228</t>
  </si>
  <si>
    <t>2. Deduction for the income from gross realized recourse receivables</t>
  </si>
  <si>
    <t>229</t>
  </si>
  <si>
    <t>3. Gross claims paid, co-insurer's share</t>
  </si>
  <si>
    <t>230</t>
  </si>
  <si>
    <t>4. Gross claims paid, reinsurer's/retrocessionare's share</t>
  </si>
  <si>
    <t>231</t>
  </si>
  <si>
    <t>5. Changes in the gross claims provisions</t>
  </si>
  <si>
    <t>232</t>
  </si>
  <si>
    <t>6. Changes in the gross claims provisions - co-insurer's share</t>
  </si>
  <si>
    <t>233</t>
  </si>
  <si>
    <t>7. Changes in the gross claims provisions - re-insurer's share</t>
  </si>
  <si>
    <t>234</t>
  </si>
  <si>
    <t>II. CHANGES IN THE OTHER TECHNICAL PROVISIONS, NET OF REINSURANCE (236+239+242)</t>
  </si>
  <si>
    <t>235</t>
  </si>
  <si>
    <t>1. Changes in the mathematical provision, net of reinsurance  (237-238)</t>
  </si>
  <si>
    <t>236</t>
  </si>
  <si>
    <t xml:space="preserve">1.1 Changes in the gross mathematical provision </t>
  </si>
  <si>
    <t>237</t>
  </si>
  <si>
    <t>1.2 Changes in the gross mathematical provision  - co-insurer's/reinsurer's share</t>
  </si>
  <si>
    <t>238</t>
  </si>
  <si>
    <t>2. Changes in the equilization provision, net of reinsurance (240-241)</t>
  </si>
  <si>
    <t>239</t>
  </si>
  <si>
    <t>2.1. Changes in the gross equilization provision</t>
  </si>
  <si>
    <t>240</t>
  </si>
  <si>
    <t>2.2 Changes in the gross equilization provision  -co-insurer's/reinsurer's share</t>
  </si>
  <si>
    <t>241</t>
  </si>
  <si>
    <t>3. Changes in the other technical provisions, net of reinsurance (243-244)</t>
  </si>
  <si>
    <t>242</t>
  </si>
  <si>
    <t xml:space="preserve">3.1 Changes in the other gross technical provisions </t>
  </si>
  <si>
    <t>243</t>
  </si>
  <si>
    <t>3.2 Changes in the other gross technical provisions  – co-insurer's/reinsurer's share</t>
  </si>
  <si>
    <t>244</t>
  </si>
  <si>
    <t>III. CHANGES IN THE GROSS MATHEMATICAL PROVISION RELATED TO LIFE INSURANCE CONTRACTS WHERE THE INVESTMENT RISK IS BORNE BY THE POLICYHOLDERS, NET OF REINSURANCE  (246-247)</t>
  </si>
  <si>
    <t>245</t>
  </si>
  <si>
    <t>1. Changes in the gross mathematical provision related to life insurance contracts where the investment risk is borne by the policyholder</t>
  </si>
  <si>
    <t>246</t>
  </si>
  <si>
    <t>2. Changes in the gross mathematical provision related to life insurance contracts where the investment risk is borne by the policyholder – co-insurer's/reinsurer's share</t>
  </si>
  <si>
    <t>IV. BONUSES AND REBATES, NET OF REINSURANCE (249+250)</t>
  </si>
  <si>
    <t>248</t>
  </si>
  <si>
    <t>1. Bonuses (resulting from experience of the business as a whole)</t>
  </si>
  <si>
    <t>249</t>
  </si>
  <si>
    <t>2. Rebates (resulting from experience of the performance of the individual contracts)</t>
  </si>
  <si>
    <t>250</t>
  </si>
  <si>
    <t>V. NET COSTS RELATED TO DIRECT INSURANCE OPERATIONS (252+256)</t>
  </si>
  <si>
    <t>251</t>
  </si>
  <si>
    <t>1. Acquisition costs (253+254+255)</t>
  </si>
  <si>
    <t>252</t>
  </si>
  <si>
    <t>1.1 Commision</t>
  </si>
  <si>
    <t>253</t>
  </si>
  <si>
    <t>1.2 Other acquisition costs</t>
  </si>
  <si>
    <t>254</t>
  </si>
  <si>
    <t xml:space="preserve">4370, 4371д, 453д, 4700, </t>
  </si>
  <si>
    <t>1.3 Change in deferred acquisition costs (+/-)</t>
  </si>
  <si>
    <t>255</t>
  </si>
  <si>
    <t>2. Administrative expenses  (257+258+259+260)</t>
  </si>
  <si>
    <t>256</t>
  </si>
  <si>
    <t>2.1 Depreciation of the tangible assets for its own activities</t>
  </si>
  <si>
    <t>257</t>
  </si>
  <si>
    <t>2.2 Staff costs</t>
  </si>
  <si>
    <t>258</t>
  </si>
  <si>
    <t>4701, 4702, 471, 479</t>
  </si>
  <si>
    <t>2.3 Costs for services performed by individuals on occasional basis (on contractual basis) including all the taxes related to those contracts</t>
  </si>
  <si>
    <t>259</t>
  </si>
  <si>
    <t>2.4 Other administrative expenses</t>
  </si>
  <si>
    <t>260</t>
  </si>
  <si>
    <t>432, 433,434, 435, 436, 4371д, 4372, 439, 450,451,452,453д, 454,455,456,459, 460, 461,462,463,464,465,466,467,468,469</t>
  </si>
  <si>
    <t>VI. INVESTMENT CHARGES (262+263+264+265+266+270)</t>
  </si>
  <si>
    <t>261</t>
  </si>
  <si>
    <t>1. Depreciation and value adjustment of tangible assets not used for its own activities</t>
  </si>
  <si>
    <t>262</t>
  </si>
  <si>
    <t>2. Interest charges</t>
  </si>
  <si>
    <t>263</t>
  </si>
  <si>
    <t>3. Changes in foreign exchange rates</t>
  </si>
  <si>
    <t>264</t>
  </si>
  <si>
    <t>4. Value adjustment (unrealized gains, arriving at fair value)</t>
  </si>
  <si>
    <t>265</t>
  </si>
  <si>
    <t>5. Realized losses from realization of financial assets - capital loss (267+268+269)</t>
  </si>
  <si>
    <t>266</t>
  </si>
  <si>
    <t>5.1 Financial investments available for sale</t>
  </si>
  <si>
    <t>267</t>
  </si>
  <si>
    <t>4841</t>
  </si>
  <si>
    <t>5.2 Financial investments held for trading (at fair value)</t>
  </si>
  <si>
    <t>268</t>
  </si>
  <si>
    <t>5.3 Other financial investments</t>
  </si>
  <si>
    <t>269</t>
  </si>
  <si>
    <t>6. Other investment charges</t>
  </si>
  <si>
    <t>270</t>
  </si>
  <si>
    <t>VII. OTHER INSURANCE RELATED COSTS, NET OF REINSURANCE (272+273)</t>
  </si>
  <si>
    <t>271</t>
  </si>
  <si>
    <t>1. Prevention funds</t>
  </si>
  <si>
    <t>272</t>
  </si>
  <si>
    <t>2. Other insurance related costs, net of reinsurance</t>
  </si>
  <si>
    <t>273</t>
  </si>
  <si>
    <t>VIII. VALUE ADJUSTMENT OF THE DEBTS OWED BY POLICYHOLDERS</t>
  </si>
  <si>
    <t>274</t>
  </si>
  <si>
    <t>IX. OTHER EXPENDITURES, INCLUDING VALUE ADJUSTMENTS</t>
  </si>
  <si>
    <t>275</t>
  </si>
  <si>
    <t>X. PROFIT FOR THE FINANCIAL YEAR BEFORE TAX (200-226)</t>
  </si>
  <si>
    <t>276</t>
  </si>
  <si>
    <t>XI. LOSS FOR THE FINANCIAL YEAR BEFORE TAX (226-200)</t>
  </si>
  <si>
    <t>277</t>
  </si>
  <si>
    <t>XII. INCOME TAX I.E. TAX ON LOSSES</t>
  </si>
  <si>
    <t>278</t>
  </si>
  <si>
    <t>XIII. DEFERRED TAX</t>
  </si>
  <si>
    <t>279</t>
  </si>
  <si>
    <t>XIV. PROFIT FOR THE FINANCIAL YEAR AFTER TAX (276-278-279)</t>
  </si>
  <si>
    <t>XV. LOSS FOR THE FINANCIAL YEAR AFTER TAX (277-278-279)</t>
  </si>
  <si>
    <t>281</t>
  </si>
  <si>
    <t>Consolidated report</t>
  </si>
  <si>
    <t>Year</t>
  </si>
  <si>
    <t>IV. OTHER INSURANCE RELATED REVENUE, NET OF REINSURANCE</t>
  </si>
  <si>
    <t>V. OTHER REVENUE</t>
  </si>
  <si>
    <t>2.2.1 Salaries and contributions</t>
  </si>
  <si>
    <t xml:space="preserve">    III. INSURANCE COMMISION REVENUES FROM REINSURANCE</t>
  </si>
  <si>
    <t>2.2.2 Salary taxes and contributions</t>
  </si>
  <si>
    <t>2.2.3 Social security contribitions</t>
  </si>
  <si>
    <t>2.2.4 Voluntary pension contributions for employees</t>
  </si>
  <si>
    <t>2.2.5 Other administrative expenses</t>
  </si>
  <si>
    <t>1.2 Gross salaries for in-house brokers</t>
  </si>
  <si>
    <t>2.4.1 Service costs</t>
  </si>
  <si>
    <t>2.4.2 Material costs</t>
  </si>
  <si>
    <t>2.4.3 Provisions and other costs</t>
  </si>
  <si>
    <t>Периодично известување</t>
  </si>
  <si>
    <t>(Биланс на успех)</t>
  </si>
  <si>
    <t>Ревидирани:</t>
  </si>
  <si>
    <t>Осигурување МАКЕДОНИЈА ад Виена Иншуранс Груп</t>
  </si>
  <si>
    <t>Снежана Карага</t>
  </si>
  <si>
    <t>Маргарета Гошева</t>
  </si>
  <si>
    <t>Бошко Андов</t>
  </si>
</sst>
</file>

<file path=xl/styles.xml><?xml version="1.0" encoding="utf-8"?>
<styleSheet xmlns="http://schemas.openxmlformats.org/spreadsheetml/2006/main">
  <numFmts count="2">
    <numFmt numFmtId="171" formatCode="_-* #,##0.00\ _д_е_н_._-;\-* #,##0.00\ _д_е_н_._-;_-* &quot;-&quot;??\ _д_е_н_._-;_-@_-"/>
    <numFmt numFmtId="173" formatCode="_(* #,##0_);_(* \(\ #,##0\ \);_(* &quot;-&quot;??_);_(\ @_ \)"/>
  </numFmts>
  <fonts count="26">
    <font>
      <sz val="10"/>
      <name val="Arial"/>
      <family val="2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14"/>
      <name val="Arial"/>
      <family val="2"/>
      <charset val="204"/>
    </font>
    <font>
      <sz val="10"/>
      <name val="Arial Narrow"/>
      <family val="2"/>
      <charset val="204"/>
    </font>
    <font>
      <sz val="8"/>
      <name val="Arial"/>
      <family val="2"/>
      <charset val="204"/>
    </font>
    <font>
      <b/>
      <sz val="13"/>
      <name val="Arial Narrow"/>
      <family val="2"/>
      <charset val="204"/>
    </font>
    <font>
      <sz val="8"/>
      <name val="Arial"/>
      <family val="2"/>
    </font>
    <font>
      <b/>
      <sz val="13"/>
      <name val="Arial Narrow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name val="Arial"/>
      <family val="2"/>
    </font>
    <font>
      <sz val="10"/>
      <name val="Tahoma"/>
      <family val="2"/>
      <charset val="204"/>
    </font>
    <font>
      <sz val="9"/>
      <color indexed="63"/>
      <name val="Arial"/>
      <family val="2"/>
      <charset val="204"/>
    </font>
    <font>
      <b/>
      <sz val="9"/>
      <color indexed="63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16"/>
      <color indexed="63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theme="0" tint="-0.24994659260841701"/>
      </left>
      <right style="thick">
        <color indexed="64"/>
      </right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8"/>
      </top>
      <bottom style="thin">
        <color theme="1" tint="0.499984740745262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8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indexed="8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1" tint="0.499984740745262"/>
      </top>
      <bottom style="thin">
        <color indexed="8"/>
      </bottom>
      <diagonal/>
    </border>
    <border>
      <left/>
      <right style="thin">
        <color theme="0" tint="-0.24994659260841701"/>
      </right>
      <top style="thin">
        <color indexed="8"/>
      </top>
      <bottom style="thin">
        <color indexed="8"/>
      </bottom>
      <diagonal/>
    </border>
    <border>
      <left/>
      <right style="thin">
        <color theme="0" tint="-0.24994659260841701"/>
      </right>
      <top style="thin">
        <color indexed="8"/>
      </top>
      <bottom style="thin">
        <color theme="1" tint="0.49998474074526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8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double">
        <color indexed="8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theme="1" tint="0.499984740745262"/>
      </top>
      <bottom style="thin">
        <color indexed="8"/>
      </bottom>
      <diagonal/>
    </border>
    <border>
      <left/>
      <right style="thin">
        <color theme="0" tint="-0.24994659260841701"/>
      </right>
      <top/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theme="1" tint="0.499984740745262"/>
      </top>
      <bottom style="thick">
        <color indexed="8"/>
      </bottom>
      <diagonal/>
    </border>
    <border>
      <left style="thin">
        <color theme="0" tint="-0.24994659260841701"/>
      </left>
      <right style="thick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8"/>
      </top>
      <bottom style="thin">
        <color indexed="8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8"/>
      </right>
      <top style="thin">
        <color theme="0" tint="-0.24994659260841701"/>
      </top>
      <bottom/>
      <diagonal/>
    </border>
    <border>
      <left style="thick">
        <color indexed="64"/>
      </left>
      <right style="thick">
        <color indexed="8"/>
      </right>
      <top style="thin">
        <color theme="0" tint="-0.24994659260841701"/>
      </top>
      <bottom style="thick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8"/>
      </top>
      <bottom style="thin">
        <color theme="1" tint="0.499984740745262"/>
      </bottom>
      <diagonal/>
    </border>
    <border>
      <left style="thin">
        <color theme="0" tint="-0.24994659260841701"/>
      </left>
      <right style="thick">
        <color indexed="64"/>
      </right>
      <top style="double">
        <color indexed="8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 tint="0.499984740745262"/>
      </bottom>
      <diagonal/>
    </border>
    <border>
      <left style="thin">
        <color theme="0" tint="-0.24994659260841701"/>
      </left>
      <right style="thick">
        <color indexed="64"/>
      </right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ck">
        <color indexed="8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1" tint="0.499984740745262"/>
      </top>
      <bottom style="thick">
        <color indexed="8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984740745262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8"/>
      </right>
      <top style="thick">
        <color indexed="8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8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ck">
        <color indexed="8"/>
      </top>
      <bottom style="thin">
        <color theme="0" tint="-0.24994659260841701"/>
      </bottom>
      <diagonal/>
    </border>
    <border>
      <left style="thick">
        <color indexed="8"/>
      </left>
      <right/>
      <top style="thick">
        <color indexed="8"/>
      </top>
      <bottom style="thin">
        <color theme="0" tint="-0.24994659260841701"/>
      </bottom>
      <diagonal/>
    </border>
    <border>
      <left style="thick">
        <color indexed="8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ck">
        <color indexed="8"/>
      </top>
      <bottom style="thin">
        <color theme="0" tint="-0.24994659260841701"/>
      </bottom>
      <diagonal/>
    </border>
    <border>
      <left style="thick">
        <color indexed="8"/>
      </left>
      <right/>
      <top style="thin">
        <color indexed="8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theme="1" tint="0.499984740745262"/>
      </bottom>
      <diagonal/>
    </border>
    <border>
      <left style="thick">
        <color indexed="8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ck">
        <color indexed="8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8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8"/>
      </left>
      <right style="thin">
        <color indexed="64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1" tint="0.499984740745262"/>
      </bottom>
      <diagonal/>
    </border>
    <border>
      <left style="thick">
        <color indexed="8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theme="1" tint="0.499984740745262"/>
      </bottom>
      <diagonal/>
    </border>
    <border>
      <left style="thick">
        <color indexed="8"/>
      </left>
      <right/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ck">
        <color indexed="8"/>
      </left>
      <right style="thin">
        <color indexed="64"/>
      </right>
      <top style="thin">
        <color theme="0" tint="-0.2499465926084170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indexed="8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indexed="8"/>
      </left>
      <right/>
      <top style="double">
        <color indexed="8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theme="1" tint="0.499984740745262"/>
      </bottom>
      <diagonal/>
    </border>
    <border>
      <left style="thick">
        <color indexed="8"/>
      </left>
      <right/>
      <top style="thin">
        <color theme="1" tint="0.49998474074526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8"/>
      </bottom>
      <diagonal/>
    </border>
    <border>
      <left style="thick">
        <color indexed="8"/>
      </left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ck">
        <color indexed="8"/>
      </left>
      <right/>
      <top style="thin">
        <color theme="1" tint="0.499984740745262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ck">
        <color indexed="8"/>
      </bottom>
      <diagonal/>
    </border>
  </borders>
  <cellStyleXfs count="11">
    <xf numFmtId="0" fontId="0" fillId="0" borderId="0"/>
    <xf numFmtId="171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5" fillId="2" borderId="2" applyBorder="0">
      <alignment vertical="center" wrapText="1"/>
    </xf>
    <xf numFmtId="0" fontId="17" fillId="3" borderId="0" applyBorder="0">
      <alignment vertical="center" wrapText="1"/>
    </xf>
  </cellStyleXfs>
  <cellXfs count="248">
    <xf numFmtId="0" fontId="1" fillId="0" borderId="0" xfId="0" applyFont="1"/>
    <xf numFmtId="0" fontId="1" fillId="0" borderId="0" xfId="5"/>
    <xf numFmtId="0" fontId="25" fillId="0" borderId="0" xfId="5" applyFont="1"/>
    <xf numFmtId="0" fontId="1" fillId="0" borderId="0" xfId="5" applyFont="1"/>
    <xf numFmtId="0" fontId="1" fillId="0" borderId="0" xfId="5" applyAlignment="1">
      <alignment vertical="center"/>
    </xf>
    <xf numFmtId="0" fontId="25" fillId="0" borderId="0" xfId="5" applyFont="1" applyAlignment="1">
      <alignment vertical="center"/>
    </xf>
    <xf numFmtId="0" fontId="15" fillId="0" borderId="0" xfId="5" applyFont="1" applyAlignment="1">
      <alignment vertical="top" wrapText="1"/>
    </xf>
    <xf numFmtId="0" fontId="15" fillId="0" borderId="0" xfId="5" applyFont="1" applyAlignment="1">
      <alignment vertical="top"/>
    </xf>
    <xf numFmtId="0" fontId="1" fillId="0" borderId="0" xfId="5" applyFont="1" applyAlignment="1">
      <alignment vertical="center"/>
    </xf>
    <xf numFmtId="0" fontId="1" fillId="0" borderId="16" xfId="5" applyFont="1" applyBorder="1" applyAlignment="1">
      <alignment vertical="center"/>
    </xf>
    <xf numFmtId="0" fontId="1" fillId="0" borderId="16" xfId="5" applyBorder="1" applyAlignment="1">
      <alignment vertical="center"/>
    </xf>
    <xf numFmtId="0" fontId="1" fillId="0" borderId="17" xfId="5" applyFont="1" applyBorder="1" applyAlignment="1">
      <alignment vertical="center"/>
    </xf>
    <xf numFmtId="0" fontId="1" fillId="0" borderId="16" xfId="5" applyBorder="1" applyAlignment="1">
      <alignment vertical="center" wrapText="1"/>
    </xf>
    <xf numFmtId="0" fontId="1" fillId="0" borderId="18" xfId="5" applyFont="1" applyBorder="1" applyAlignment="1">
      <alignment vertical="center"/>
    </xf>
    <xf numFmtId="0" fontId="1" fillId="0" borderId="19" xfId="5" applyBorder="1" applyAlignment="1" applyProtection="1">
      <alignment horizontal="left" vertical="center"/>
      <protection locked="0"/>
    </xf>
    <xf numFmtId="0" fontId="1" fillId="0" borderId="20" xfId="5" applyBorder="1" applyAlignment="1" applyProtection="1">
      <alignment horizontal="left" vertical="center"/>
      <protection locked="0"/>
    </xf>
    <xf numFmtId="0" fontId="1" fillId="0" borderId="21" xfId="5" applyBorder="1" applyAlignment="1" applyProtection="1">
      <alignment horizontal="left" vertical="center"/>
      <protection locked="0"/>
    </xf>
    <xf numFmtId="0" fontId="1" fillId="0" borderId="0" xfId="5" applyAlignment="1">
      <alignment horizontal="left" vertical="center"/>
    </xf>
    <xf numFmtId="3" fontId="10" fillId="0" borderId="22" xfId="0" applyNumberFormat="1" applyFont="1" applyFill="1" applyBorder="1" applyAlignment="1" applyProtection="1">
      <alignment horizontal="right" vertical="center"/>
      <protection locked="0"/>
    </xf>
    <xf numFmtId="3" fontId="10" fillId="0" borderId="23" xfId="0" applyNumberFormat="1" applyFont="1" applyFill="1" applyBorder="1" applyAlignment="1" applyProtection="1">
      <alignment horizontal="right" vertical="center"/>
      <protection locked="0"/>
    </xf>
    <xf numFmtId="3" fontId="10" fillId="0" borderId="24" xfId="0" applyNumberFormat="1" applyFont="1" applyFill="1" applyBorder="1" applyAlignment="1" applyProtection="1">
      <alignment horizontal="right" vertical="center"/>
      <protection locked="0"/>
    </xf>
    <xf numFmtId="3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26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7" xfId="0" applyNumberFormat="1" applyFont="1" applyFill="1" applyBorder="1" applyAlignment="1" applyProtection="1">
      <alignment horizontal="right" vertical="center"/>
      <protection locked="0"/>
    </xf>
    <xf numFmtId="3" fontId="10" fillId="0" borderId="28" xfId="0" applyNumberFormat="1" applyFont="1" applyFill="1" applyBorder="1" applyAlignment="1" applyProtection="1">
      <alignment horizontal="right" vertical="center"/>
      <protection locked="0"/>
    </xf>
    <xf numFmtId="3" fontId="10" fillId="0" borderId="29" xfId="0" applyNumberFormat="1" applyFont="1" applyFill="1" applyBorder="1" applyAlignment="1" applyProtection="1">
      <alignment horizontal="right" vertical="center"/>
      <protection locked="0"/>
    </xf>
    <xf numFmtId="3" fontId="10" fillId="0" borderId="30" xfId="0" applyNumberFormat="1" applyFont="1" applyFill="1" applyBorder="1" applyAlignment="1" applyProtection="1">
      <alignment horizontal="right" vertical="center"/>
      <protection locked="0"/>
    </xf>
    <xf numFmtId="3" fontId="10" fillId="0" borderId="31" xfId="0" applyNumberFormat="1" applyFont="1" applyFill="1" applyBorder="1" applyAlignment="1" applyProtection="1">
      <alignment horizontal="right" vertical="center"/>
      <protection locked="0"/>
    </xf>
    <xf numFmtId="3" fontId="10" fillId="0" borderId="32" xfId="0" applyNumberFormat="1" applyFont="1" applyFill="1" applyBorder="1" applyAlignment="1" applyProtection="1">
      <alignment horizontal="right" vertical="center"/>
      <protection locked="0"/>
    </xf>
    <xf numFmtId="49" fontId="10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9" xfId="0" applyNumberFormat="1" applyFont="1" applyFill="1" applyBorder="1" applyAlignment="1" applyProtection="1">
      <alignment horizontal="center" vertical="center"/>
      <protection locked="0"/>
    </xf>
    <xf numFmtId="49" fontId="10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6" xfId="0" applyNumberFormat="1" applyFont="1" applyFill="1" applyBorder="1" applyAlignment="1" applyProtection="1">
      <alignment horizontal="center" vertical="center"/>
      <protection locked="0"/>
    </xf>
    <xf numFmtId="49" fontId="10" fillId="0" borderId="38" xfId="0" applyNumberFormat="1" applyFont="1" applyFill="1" applyBorder="1" applyAlignment="1" applyProtection="1">
      <alignment horizontal="center" vertical="center"/>
      <protection locked="0"/>
    </xf>
    <xf numFmtId="49" fontId="10" fillId="0" borderId="35" xfId="0" applyNumberFormat="1" applyFont="1" applyFill="1" applyBorder="1" applyAlignment="1" applyProtection="1">
      <alignment horizontal="center" vertical="center"/>
      <protection locked="0"/>
    </xf>
    <xf numFmtId="49" fontId="10" fillId="0" borderId="36" xfId="0" applyNumberFormat="1" applyFont="1" applyFill="1" applyBorder="1" applyAlignment="1" applyProtection="1">
      <alignment horizontal="center" vertical="center"/>
      <protection locked="0"/>
    </xf>
    <xf numFmtId="49" fontId="10" fillId="0" borderId="37" xfId="0" applyNumberFormat="1" applyFont="1" applyFill="1" applyBorder="1" applyAlignment="1" applyProtection="1">
      <alignment horizontal="center" vertical="center"/>
      <protection locked="0"/>
    </xf>
    <xf numFmtId="49" fontId="10" fillId="0" borderId="41" xfId="0" applyNumberFormat="1" applyFont="1" applyFill="1" applyBorder="1" applyAlignment="1" applyProtection="1">
      <alignment horizontal="center" vertical="center"/>
      <protection locked="0"/>
    </xf>
    <xf numFmtId="49" fontId="10" fillId="0" borderId="34" xfId="0" applyNumberFormat="1" applyFont="1" applyFill="1" applyBorder="1" applyAlignment="1" applyProtection="1">
      <alignment horizontal="center" vertical="center"/>
      <protection locked="0"/>
    </xf>
    <xf numFmtId="49" fontId="10" fillId="0" borderId="42" xfId="0" applyNumberFormat="1" applyFont="1" applyFill="1" applyBorder="1" applyAlignment="1" applyProtection="1">
      <alignment horizontal="center" vertical="center"/>
      <protection locked="0"/>
    </xf>
    <xf numFmtId="49" fontId="10" fillId="0" borderId="43" xfId="0" applyNumberFormat="1" applyFont="1" applyFill="1" applyBorder="1" applyAlignment="1" applyProtection="1">
      <alignment horizontal="center" vertical="center"/>
      <protection locked="0"/>
    </xf>
    <xf numFmtId="49" fontId="10" fillId="0" borderId="44" xfId="0" applyNumberFormat="1" applyFont="1" applyFill="1" applyBorder="1" applyAlignment="1" applyProtection="1">
      <alignment horizontal="center" vertical="center"/>
      <protection locked="0"/>
    </xf>
    <xf numFmtId="3" fontId="9" fillId="0" borderId="45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47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45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46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4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9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5" applyBorder="1"/>
    <xf numFmtId="0" fontId="1" fillId="0" borderId="0" xfId="5" applyBorder="1"/>
    <xf numFmtId="0" fontId="1" fillId="0" borderId="4" xfId="5" applyBorder="1"/>
    <xf numFmtId="0" fontId="1" fillId="0" borderId="3" xfId="5" applyBorder="1" applyAlignment="1">
      <alignment vertical="center"/>
    </xf>
    <xf numFmtId="0" fontId="1" fillId="0" borderId="0" xfId="5" applyBorder="1" applyAlignment="1">
      <alignment vertical="center"/>
    </xf>
    <xf numFmtId="0" fontId="1" fillId="0" borderId="4" xfId="5" applyBorder="1" applyAlignment="1">
      <alignment vertical="center"/>
    </xf>
    <xf numFmtId="0" fontId="1" fillId="0" borderId="51" xfId="5" applyBorder="1" applyAlignment="1">
      <alignment vertical="center"/>
    </xf>
    <xf numFmtId="0" fontId="1" fillId="0" borderId="5" xfId="5" applyBorder="1"/>
    <xf numFmtId="0" fontId="1" fillId="0" borderId="6" xfId="5" applyBorder="1"/>
    <xf numFmtId="0" fontId="1" fillId="0" borderId="7" xfId="5" applyBorder="1"/>
    <xf numFmtId="49" fontId="10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2" applyAlignment="1">
      <alignment horizontal="left" vertical="center" indent="2"/>
    </xf>
    <xf numFmtId="0" fontId="1" fillId="0" borderId="55" xfId="5" applyBorder="1" applyAlignment="1" applyProtection="1">
      <alignment horizontal="left" vertical="center"/>
      <protection locked="0"/>
    </xf>
    <xf numFmtId="0" fontId="1" fillId="0" borderId="56" xfId="5" applyFont="1" applyBorder="1" applyAlignment="1">
      <alignment vertical="center"/>
    </xf>
    <xf numFmtId="0" fontId="25" fillId="0" borderId="0" xfId="5" applyFont="1" applyFill="1"/>
    <xf numFmtId="0" fontId="25" fillId="0" borderId="0" xfId="5" applyFont="1" applyFill="1" applyAlignment="1">
      <alignment vertical="center"/>
    </xf>
    <xf numFmtId="0" fontId="11" fillId="0" borderId="0" xfId="5" applyFont="1" applyBorder="1" applyAlignment="1">
      <alignment vertical="center"/>
    </xf>
    <xf numFmtId="0" fontId="24" fillId="0" borderId="0" xfId="2" applyAlignment="1">
      <alignment horizontal="left" vertical="center"/>
    </xf>
    <xf numFmtId="0" fontId="8" fillId="0" borderId="0" xfId="0" applyFont="1" applyFill="1" applyBorder="1" applyAlignment="1" applyProtection="1">
      <alignment vertical="top"/>
    </xf>
    <xf numFmtId="0" fontId="1" fillId="0" borderId="0" xfId="0" applyFont="1" applyProtection="1"/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Protection="1"/>
    <xf numFmtId="0" fontId="4" fillId="0" borderId="0" xfId="0" applyFont="1" applyBorder="1" applyAlignment="1" applyProtection="1"/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57" xfId="0" applyFont="1" applyFill="1" applyBorder="1" applyAlignment="1" applyProtection="1">
      <alignment horizontal="center" vertical="center" wrapText="1"/>
    </xf>
    <xf numFmtId="0" fontId="9" fillId="0" borderId="58" xfId="0" applyFont="1" applyFill="1" applyBorder="1" applyAlignment="1" applyProtection="1">
      <alignment horizontal="center" vertical="center" wrapText="1"/>
    </xf>
    <xf numFmtId="0" fontId="9" fillId="4" borderId="59" xfId="0" applyFont="1" applyFill="1" applyBorder="1" applyAlignment="1" applyProtection="1">
      <alignment vertical="center"/>
    </xf>
    <xf numFmtId="49" fontId="9" fillId="4" borderId="59" xfId="0" applyNumberFormat="1" applyFont="1" applyFill="1" applyBorder="1" applyAlignment="1" applyProtection="1">
      <alignment horizontal="left" vertical="center"/>
    </xf>
    <xf numFmtId="49" fontId="9" fillId="4" borderId="59" xfId="0" applyNumberFormat="1" applyFont="1" applyFill="1" applyBorder="1" applyAlignment="1" applyProtection="1">
      <alignment vertical="center"/>
    </xf>
    <xf numFmtId="0" fontId="9" fillId="4" borderId="59" xfId="0" applyFont="1" applyFill="1" applyBorder="1" applyAlignment="1" applyProtection="1">
      <alignment horizontal="left" vertical="center"/>
    </xf>
    <xf numFmtId="49" fontId="9" fillId="4" borderId="60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justify" vertical="center" wrapText="1"/>
    </xf>
    <xf numFmtId="0" fontId="1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49" fontId="9" fillId="4" borderId="61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3" fontId="10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62" xfId="0" applyNumberFormat="1" applyFont="1" applyFill="1" applyBorder="1" applyAlignment="1" applyProtection="1">
      <alignment horizontal="right" vertical="center"/>
      <protection locked="0"/>
    </xf>
    <xf numFmtId="3" fontId="10" fillId="0" borderId="63" xfId="0" applyNumberFormat="1" applyFont="1" applyFill="1" applyBorder="1" applyAlignment="1" applyProtection="1">
      <alignment horizontal="right" vertical="center"/>
      <protection locked="0"/>
    </xf>
    <xf numFmtId="3" fontId="10" fillId="0" borderId="64" xfId="0" applyNumberFormat="1" applyFont="1" applyFill="1" applyBorder="1" applyAlignment="1" applyProtection="1">
      <alignment horizontal="right" vertical="center"/>
      <protection locked="0"/>
    </xf>
    <xf numFmtId="3" fontId="10" fillId="0" borderId="65" xfId="0" applyNumberFormat="1" applyFont="1" applyFill="1" applyBorder="1" applyAlignment="1" applyProtection="1">
      <alignment horizontal="right" vertical="center"/>
      <protection locked="0"/>
    </xf>
    <xf numFmtId="3" fontId="10" fillId="0" borderId="66" xfId="0" applyNumberFormat="1" applyFont="1" applyFill="1" applyBorder="1" applyAlignment="1" applyProtection="1">
      <alignment horizontal="right" vertical="center"/>
      <protection locked="0"/>
    </xf>
    <xf numFmtId="3" fontId="10" fillId="0" borderId="67" xfId="0" applyNumberFormat="1" applyFont="1" applyFill="1" applyBorder="1" applyAlignment="1" applyProtection="1">
      <alignment horizontal="right" vertical="center"/>
      <protection locked="0"/>
    </xf>
    <xf numFmtId="0" fontId="19" fillId="5" borderId="0" xfId="8" applyFill="1" applyBorder="1" applyAlignment="1" applyProtection="1">
      <alignment horizontal="left"/>
    </xf>
    <xf numFmtId="0" fontId="19" fillId="6" borderId="0" xfId="8" applyFill="1" applyBorder="1" applyProtection="1"/>
    <xf numFmtId="0" fontId="9" fillId="5" borderId="0" xfId="8" applyFont="1" applyFill="1" applyBorder="1" applyAlignment="1" applyProtection="1">
      <alignment horizontal="right" wrapText="1"/>
    </xf>
    <xf numFmtId="0" fontId="21" fillId="5" borderId="10" xfId="8" applyFont="1" applyFill="1" applyBorder="1" applyAlignment="1" applyProtection="1">
      <alignment horizontal="center" vertical="center" wrapText="1"/>
    </xf>
    <xf numFmtId="0" fontId="10" fillId="5" borderId="10" xfId="8" applyFont="1" applyFill="1" applyBorder="1" applyAlignment="1" applyProtection="1">
      <alignment horizontal="center" vertical="center" wrapText="1"/>
    </xf>
    <xf numFmtId="0" fontId="21" fillId="5" borderId="10" xfId="8" applyFont="1" applyFill="1" applyBorder="1" applyAlignment="1" applyProtection="1">
      <alignment horizontal="left" vertical="top" wrapText="1"/>
    </xf>
    <xf numFmtId="0" fontId="21" fillId="5" borderId="10" xfId="8" applyFont="1" applyFill="1" applyBorder="1" applyAlignment="1" applyProtection="1">
      <alignment horizontal="center" vertical="top" wrapText="1"/>
    </xf>
    <xf numFmtId="49" fontId="9" fillId="5" borderId="10" xfId="8" applyNumberFormat="1" applyFont="1" applyFill="1" applyBorder="1" applyAlignment="1" applyProtection="1">
      <alignment horizontal="center" vertical="top" wrapText="1"/>
    </xf>
    <xf numFmtId="0" fontId="9" fillId="5" borderId="0" xfId="8" applyFont="1" applyFill="1" applyBorder="1" applyAlignment="1" applyProtection="1">
      <alignment horizontal="left"/>
    </xf>
    <xf numFmtId="0" fontId="20" fillId="5" borderId="10" xfId="8" applyFont="1" applyFill="1" applyBorder="1" applyAlignment="1" applyProtection="1">
      <alignment horizontal="left" vertical="top" wrapText="1" indent="1"/>
    </xf>
    <xf numFmtId="0" fontId="20" fillId="5" borderId="10" xfId="8" applyFont="1" applyFill="1" applyBorder="1" applyAlignment="1" applyProtection="1">
      <alignment horizontal="center" vertical="top" wrapText="1"/>
    </xf>
    <xf numFmtId="0" fontId="20" fillId="5" borderId="10" xfId="8" applyFont="1" applyFill="1" applyBorder="1" applyAlignment="1" applyProtection="1">
      <alignment horizontal="left" vertical="top" wrapText="1" indent="2"/>
    </xf>
    <xf numFmtId="0" fontId="20" fillId="5" borderId="0" xfId="8" applyFont="1" applyFill="1" applyBorder="1" applyAlignment="1" applyProtection="1">
      <alignment horizontal="left" wrapText="1"/>
    </xf>
    <xf numFmtId="0" fontId="20" fillId="5" borderId="10" xfId="8" applyFont="1" applyFill="1" applyBorder="1" applyAlignment="1" applyProtection="1">
      <alignment horizontal="left" vertical="top" wrapText="1" indent="3"/>
    </xf>
    <xf numFmtId="0" fontId="10" fillId="0" borderId="10" xfId="0" applyFont="1" applyFill="1" applyBorder="1" applyAlignment="1" applyProtection="1">
      <alignment horizontal="left" vertical="center" wrapText="1"/>
    </xf>
    <xf numFmtId="49" fontId="10" fillId="0" borderId="10" xfId="0" applyNumberFormat="1" applyFont="1" applyFill="1" applyBorder="1" applyAlignment="1" applyProtection="1">
      <alignment horizontal="center" vertical="top" wrapText="1"/>
    </xf>
    <xf numFmtId="3" fontId="10" fillId="0" borderId="10" xfId="0" applyNumberFormat="1" applyFont="1" applyFill="1" applyBorder="1" applyAlignment="1" applyProtection="1">
      <alignment horizontal="right" vertical="center" wrapText="1"/>
    </xf>
    <xf numFmtId="0" fontId="21" fillId="5" borderId="10" xfId="8" applyFont="1" applyFill="1" applyBorder="1" applyAlignment="1" applyProtection="1">
      <alignment horizontal="left" vertical="top" wrapText="1" indent="1"/>
    </xf>
    <xf numFmtId="0" fontId="9" fillId="0" borderId="10" xfId="0" applyFont="1" applyFill="1" applyBorder="1" applyAlignment="1" applyProtection="1">
      <alignment horizontal="left" vertical="center" wrapText="1" indent="3"/>
    </xf>
    <xf numFmtId="49" fontId="9" fillId="0" borderId="10" xfId="0" applyNumberFormat="1" applyFont="1" applyFill="1" applyBorder="1" applyAlignment="1" applyProtection="1">
      <alignment horizontal="center" vertical="top" wrapText="1"/>
    </xf>
    <xf numFmtId="3" fontId="9" fillId="0" borderId="10" xfId="0" applyNumberFormat="1" applyFont="1" applyFill="1" applyBorder="1" applyAlignment="1" applyProtection="1">
      <alignment horizontal="right" vertical="center" wrapText="1"/>
    </xf>
    <xf numFmtId="0" fontId="9" fillId="0" borderId="10" xfId="0" applyFont="1" applyFill="1" applyBorder="1" applyAlignment="1" applyProtection="1">
      <alignment horizontal="left" vertical="center" wrapText="1" indent="4"/>
    </xf>
    <xf numFmtId="0" fontId="19" fillId="5" borderId="0" xfId="8" applyFill="1" applyBorder="1" applyProtection="1"/>
    <xf numFmtId="0" fontId="1" fillId="0" borderId="55" xfId="5" applyBorder="1" applyAlignment="1" applyProtection="1">
      <alignment horizontal="left" vertical="center"/>
    </xf>
    <xf numFmtId="0" fontId="1" fillId="0" borderId="68" xfId="5" applyBorder="1" applyAlignment="1" applyProtection="1">
      <alignment horizontal="left" vertical="center"/>
    </xf>
    <xf numFmtId="0" fontId="24" fillId="0" borderId="0" xfId="2" applyAlignment="1">
      <alignment horizontal="left" vertical="center" indent="2"/>
    </xf>
    <xf numFmtId="0" fontId="1" fillId="0" borderId="55" xfId="5" applyBorder="1" applyAlignment="1" applyProtection="1">
      <alignment horizontal="left" vertical="center"/>
      <protection locked="0"/>
    </xf>
    <xf numFmtId="3" fontId="10" fillId="5" borderId="10" xfId="8" applyNumberFormat="1" applyFont="1" applyFill="1" applyBorder="1" applyAlignment="1" applyProtection="1">
      <alignment horizontal="right"/>
    </xf>
    <xf numFmtId="3" fontId="9" fillId="5" borderId="10" xfId="8" applyNumberFormat="1" applyFont="1" applyFill="1" applyBorder="1" applyAlignment="1" applyProtection="1">
      <alignment horizontal="right"/>
    </xf>
    <xf numFmtId="49" fontId="9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7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85" xfId="0" applyFont="1" applyFill="1" applyBorder="1" applyAlignment="1" applyProtection="1">
      <alignment horizontal="left" vertical="center" wrapText="1" indent="1"/>
      <protection locked="0"/>
    </xf>
    <xf numFmtId="0" fontId="10" fillId="0" borderId="86" xfId="0" applyFont="1" applyFill="1" applyBorder="1" applyAlignment="1" applyProtection="1">
      <alignment horizontal="center" vertical="center" wrapText="1"/>
      <protection locked="0"/>
    </xf>
    <xf numFmtId="0" fontId="9" fillId="0" borderId="87" xfId="0" applyFont="1" applyFill="1" applyBorder="1" applyAlignment="1" applyProtection="1">
      <alignment horizontal="left" vertical="center" wrapText="1" indent="2"/>
      <protection locked="0"/>
    </xf>
    <xf numFmtId="0" fontId="9" fillId="0" borderId="88" xfId="0" applyFont="1" applyFill="1" applyBorder="1" applyAlignment="1" applyProtection="1">
      <alignment horizontal="center" vertical="center" wrapText="1"/>
      <protection locked="0"/>
    </xf>
    <xf numFmtId="0" fontId="9" fillId="0" borderId="89" xfId="0" applyFont="1" applyFill="1" applyBorder="1" applyAlignment="1" applyProtection="1">
      <alignment horizontal="left" vertical="center" wrapText="1" indent="2"/>
      <protection locked="0"/>
    </xf>
    <xf numFmtId="0" fontId="9" fillId="0" borderId="90" xfId="0" applyFont="1" applyFill="1" applyBorder="1" applyAlignment="1" applyProtection="1">
      <alignment horizontal="center" vertical="center" wrapText="1"/>
      <protection locked="0"/>
    </xf>
    <xf numFmtId="0" fontId="9" fillId="0" borderId="81" xfId="0" applyFont="1" applyFill="1" applyBorder="1" applyAlignment="1" applyProtection="1">
      <alignment horizontal="left" vertical="center" wrapText="1" indent="2"/>
      <protection locked="0"/>
    </xf>
    <xf numFmtId="0" fontId="9" fillId="0" borderId="83" xfId="0" applyFont="1" applyFill="1" applyBorder="1" applyAlignment="1" applyProtection="1">
      <alignment horizontal="center" vertical="center" wrapText="1"/>
      <protection locked="0"/>
    </xf>
    <xf numFmtId="0" fontId="10" fillId="0" borderId="91" xfId="0" applyFont="1" applyFill="1" applyBorder="1" applyAlignment="1" applyProtection="1">
      <alignment horizontal="left" vertical="center" wrapText="1" indent="1"/>
      <protection locked="0"/>
    </xf>
    <xf numFmtId="0" fontId="10" fillId="0" borderId="92" xfId="0" applyFont="1" applyFill="1" applyBorder="1" applyAlignment="1" applyProtection="1">
      <alignment horizontal="center" vertical="center" wrapText="1"/>
      <protection locked="0"/>
    </xf>
    <xf numFmtId="0" fontId="10" fillId="0" borderId="87" xfId="0" applyFont="1" applyFill="1" applyBorder="1" applyAlignment="1" applyProtection="1">
      <alignment horizontal="left" vertical="center" wrapText="1" indent="2"/>
      <protection locked="0"/>
    </xf>
    <xf numFmtId="0" fontId="10" fillId="0" borderId="88" xfId="0" applyFont="1" applyFill="1" applyBorder="1" applyAlignment="1" applyProtection="1">
      <alignment horizontal="center" vertical="center" wrapText="1"/>
      <protection locked="0"/>
    </xf>
    <xf numFmtId="0" fontId="10" fillId="0" borderId="89" xfId="0" applyFont="1" applyFill="1" applyBorder="1" applyAlignment="1" applyProtection="1">
      <alignment horizontal="left" vertical="center" wrapText="1" indent="2"/>
      <protection locked="0"/>
    </xf>
    <xf numFmtId="0" fontId="10" fillId="0" borderId="90" xfId="0" applyFont="1" applyFill="1" applyBorder="1" applyAlignment="1" applyProtection="1">
      <alignment horizontal="center" vertical="center" wrapText="1"/>
      <protection locked="0"/>
    </xf>
    <xf numFmtId="0" fontId="9" fillId="0" borderId="89" xfId="0" applyFont="1" applyFill="1" applyBorder="1" applyAlignment="1" applyProtection="1">
      <alignment horizontal="left" vertical="center" wrapText="1" indent="3"/>
      <protection locked="0"/>
    </xf>
    <xf numFmtId="0" fontId="10" fillId="0" borderId="81" xfId="0" applyFont="1" applyFill="1" applyBorder="1" applyAlignment="1" applyProtection="1">
      <alignment horizontal="left" vertical="center" wrapText="1" indent="2"/>
      <protection locked="0"/>
    </xf>
    <xf numFmtId="0" fontId="10" fillId="0" borderId="83" xfId="0" applyFont="1" applyFill="1" applyBorder="1" applyAlignment="1" applyProtection="1">
      <alignment horizontal="center" vertical="center" wrapText="1"/>
      <protection locked="0"/>
    </xf>
    <xf numFmtId="0" fontId="10" fillId="0" borderId="93" xfId="0" applyFont="1" applyFill="1" applyBorder="1" applyAlignment="1" applyProtection="1">
      <alignment horizontal="left" vertical="center" wrapText="1"/>
      <protection locked="0"/>
    </xf>
    <xf numFmtId="0" fontId="10" fillId="0" borderId="94" xfId="0" applyFont="1" applyFill="1" applyBorder="1" applyAlignment="1" applyProtection="1">
      <alignment horizontal="center" vertical="center" wrapText="1"/>
      <protection locked="0"/>
    </xf>
    <xf numFmtId="0" fontId="10" fillId="0" borderId="95" xfId="0" applyFont="1" applyFill="1" applyBorder="1" applyAlignment="1" applyProtection="1">
      <alignment horizontal="left" vertical="center" wrapText="1" indent="1"/>
      <protection locked="0"/>
    </xf>
    <xf numFmtId="0" fontId="10" fillId="0" borderId="96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10" fillId="0" borderId="97" xfId="0" applyFont="1" applyFill="1" applyBorder="1" applyAlignment="1" applyProtection="1">
      <alignment horizontal="left" vertical="center" wrapText="1" indent="1"/>
      <protection locked="0"/>
    </xf>
    <xf numFmtId="0" fontId="9" fillId="0" borderId="81" xfId="0" applyFont="1" applyFill="1" applyBorder="1" applyAlignment="1" applyProtection="1">
      <alignment horizontal="left" vertical="center" wrapText="1" indent="3"/>
      <protection locked="0"/>
    </xf>
    <xf numFmtId="0" fontId="9" fillId="0" borderId="98" xfId="0" applyFont="1" applyFill="1" applyBorder="1" applyAlignment="1" applyProtection="1">
      <alignment horizontal="left" vertical="center" wrapText="1" indent="3"/>
      <protection locked="0"/>
    </xf>
    <xf numFmtId="0" fontId="9" fillId="0" borderId="99" xfId="0" applyFont="1" applyFill="1" applyBorder="1" applyAlignment="1" applyProtection="1">
      <alignment horizontal="center" vertical="center" wrapText="1"/>
      <protection locked="0"/>
    </xf>
    <xf numFmtId="0" fontId="9" fillId="0" borderId="90" xfId="0" applyFont="1" applyFill="1" applyBorder="1" applyAlignment="1" applyProtection="1">
      <alignment horizontal="center" vertical="center"/>
      <protection locked="0"/>
    </xf>
    <xf numFmtId="0" fontId="9" fillId="0" borderId="89" xfId="0" applyFont="1" applyFill="1" applyBorder="1" applyAlignment="1" applyProtection="1">
      <alignment horizontal="left" vertical="center" wrapText="1" indent="4"/>
      <protection locked="0"/>
    </xf>
    <xf numFmtId="0" fontId="9" fillId="0" borderId="100" xfId="0" applyFont="1" applyFill="1" applyBorder="1" applyAlignment="1" applyProtection="1">
      <alignment horizontal="left" vertical="center" wrapText="1" indent="3"/>
      <protection locked="0"/>
    </xf>
    <xf numFmtId="0" fontId="9" fillId="0" borderId="14" xfId="0" applyFont="1" applyFill="1" applyBorder="1" applyAlignment="1" applyProtection="1">
      <alignment horizontal="left" vertical="center" wrapText="1" indent="4"/>
      <protection locked="0"/>
    </xf>
    <xf numFmtId="0" fontId="9" fillId="0" borderId="101" xfId="0" applyFont="1" applyFill="1" applyBorder="1" applyAlignment="1" applyProtection="1">
      <alignment horizontal="center" vertical="center" wrapText="1"/>
      <protection locked="0"/>
    </xf>
    <xf numFmtId="0" fontId="9" fillId="0" borderId="102" xfId="0" applyFont="1" applyFill="1" applyBorder="1" applyAlignment="1" applyProtection="1">
      <alignment horizontal="left" vertical="center" wrapText="1" indent="4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92" xfId="0" applyFont="1" applyFill="1" applyBorder="1" applyAlignment="1" applyProtection="1">
      <alignment horizontal="center" vertical="center"/>
      <protection locked="0"/>
    </xf>
    <xf numFmtId="0" fontId="10" fillId="0" borderId="88" xfId="0" applyFont="1" applyFill="1" applyBorder="1" applyAlignment="1" applyProtection="1">
      <alignment horizontal="center" vertical="center"/>
      <protection locked="0"/>
    </xf>
    <xf numFmtId="0" fontId="10" fillId="0" borderId="90" xfId="0" applyFont="1" applyFill="1" applyBorder="1" applyAlignment="1" applyProtection="1">
      <alignment horizontal="center" vertical="center"/>
      <protection locked="0"/>
    </xf>
    <xf numFmtId="0" fontId="10" fillId="0" borderId="83" xfId="0" applyFont="1" applyFill="1" applyBorder="1" applyAlignment="1" applyProtection="1">
      <alignment horizontal="center" vertical="center"/>
      <protection locked="0"/>
    </xf>
    <xf numFmtId="0" fontId="10" fillId="0" borderId="103" xfId="0" applyFont="1" applyFill="1" applyBorder="1" applyAlignment="1" applyProtection="1">
      <alignment horizontal="left" vertical="center" wrapText="1" indent="1"/>
      <protection locked="0"/>
    </xf>
    <xf numFmtId="0" fontId="10" fillId="0" borderId="104" xfId="0" applyFont="1" applyFill="1" applyBorder="1" applyAlignment="1" applyProtection="1">
      <alignment horizontal="center" vertical="center"/>
      <protection locked="0"/>
    </xf>
    <xf numFmtId="0" fontId="10" fillId="0" borderId="86" xfId="0" applyFont="1" applyFill="1" applyBorder="1" applyAlignment="1" applyProtection="1">
      <alignment horizontal="center" vertical="center"/>
      <protection locked="0"/>
    </xf>
    <xf numFmtId="0" fontId="10" fillId="0" borderId="105" xfId="0" applyFont="1" applyFill="1" applyBorder="1" applyAlignment="1" applyProtection="1">
      <alignment horizontal="left" vertical="center" wrapText="1" indent="1"/>
      <protection locked="0"/>
    </xf>
    <xf numFmtId="0" fontId="10" fillId="0" borderId="106" xfId="0" applyFont="1" applyFill="1" applyBorder="1" applyAlignment="1" applyProtection="1">
      <alignment horizontal="center" vertical="center"/>
      <protection locked="0"/>
    </xf>
    <xf numFmtId="0" fontId="10" fillId="0" borderId="107" xfId="0" applyFont="1" applyFill="1" applyBorder="1" applyAlignment="1" applyProtection="1">
      <alignment horizontal="left" vertical="center" wrapText="1" indent="1"/>
      <protection locked="0"/>
    </xf>
    <xf numFmtId="0" fontId="10" fillId="0" borderId="108" xfId="0" applyFont="1" applyFill="1" applyBorder="1" applyAlignment="1" applyProtection="1">
      <alignment horizontal="center" vertical="center"/>
      <protection locked="0"/>
    </xf>
    <xf numFmtId="0" fontId="10" fillId="0" borderId="109" xfId="0" applyFont="1" applyFill="1" applyBorder="1" applyAlignment="1" applyProtection="1">
      <alignment horizontal="left" vertical="center" wrapText="1" indent="1"/>
      <protection locked="0"/>
    </xf>
    <xf numFmtId="0" fontId="10" fillId="0" borderId="110" xfId="0" applyFont="1" applyFill="1" applyBorder="1" applyAlignment="1" applyProtection="1">
      <alignment horizontal="center" vertical="center"/>
      <protection locked="0"/>
    </xf>
    <xf numFmtId="0" fontId="24" fillId="0" borderId="0" xfId="2" applyBorder="1" applyAlignment="1">
      <alignment horizontal="left" vertical="center" indent="2"/>
    </xf>
    <xf numFmtId="0" fontId="24" fillId="0" borderId="4" xfId="2" applyBorder="1" applyAlignment="1">
      <alignment horizontal="left" vertical="center" indent="2"/>
    </xf>
    <xf numFmtId="0" fontId="24" fillId="0" borderId="0" xfId="2" applyBorder="1" applyAlignment="1" applyProtection="1">
      <alignment horizontal="left" vertical="center"/>
      <protection locked="0"/>
    </xf>
    <xf numFmtId="0" fontId="24" fillId="0" borderId="4" xfId="2" applyBorder="1" applyAlignment="1" applyProtection="1">
      <alignment horizontal="left" vertical="center"/>
      <protection locked="0"/>
    </xf>
    <xf numFmtId="0" fontId="13" fillId="0" borderId="0" xfId="5" applyFont="1" applyBorder="1" applyAlignment="1">
      <alignment horizontal="center" vertical="center" wrapText="1"/>
    </xf>
    <xf numFmtId="0" fontId="24" fillId="0" borderId="0" xfId="2" applyAlignment="1">
      <alignment horizontal="left" vertical="center"/>
    </xf>
    <xf numFmtId="0" fontId="14" fillId="0" borderId="3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24" fillId="0" borderId="0" xfId="2" applyAlignment="1">
      <alignment horizontal="left" vertical="center" indent="2"/>
    </xf>
    <xf numFmtId="0" fontId="2" fillId="0" borderId="11" xfId="5" applyFont="1" applyBorder="1" applyAlignment="1">
      <alignment horizontal="center" vertical="top"/>
    </xf>
    <xf numFmtId="0" fontId="2" fillId="0" borderId="12" xfId="5" applyFont="1" applyBorder="1" applyAlignment="1">
      <alignment horizontal="center" vertical="top"/>
    </xf>
    <xf numFmtId="0" fontId="2" fillId="0" borderId="13" xfId="5" applyFont="1" applyBorder="1" applyAlignment="1">
      <alignment horizontal="center" vertical="top"/>
    </xf>
    <xf numFmtId="0" fontId="2" fillId="0" borderId="0" xfId="5" applyFont="1" applyAlignment="1">
      <alignment horizontal="center" vertical="top"/>
    </xf>
    <xf numFmtId="0" fontId="12" fillId="0" borderId="0" xfId="5" applyFont="1" applyAlignment="1">
      <alignment horizontal="left" vertical="center"/>
    </xf>
    <xf numFmtId="0" fontId="1" fillId="0" borderId="72" xfId="5" applyBorder="1" applyAlignment="1" applyProtection="1">
      <alignment horizontal="left" vertical="center"/>
      <protection locked="0"/>
    </xf>
    <xf numFmtId="0" fontId="1" fillId="0" borderId="55" xfId="5" applyBorder="1" applyAlignment="1" applyProtection="1">
      <alignment horizontal="left" vertical="center"/>
      <protection locked="0"/>
    </xf>
    <xf numFmtId="0" fontId="1" fillId="0" borderId="68" xfId="5" applyBorder="1" applyAlignment="1" applyProtection="1">
      <alignment horizontal="left" vertical="center"/>
      <protection locked="0"/>
    </xf>
    <xf numFmtId="0" fontId="1" fillId="0" borderId="73" xfId="5" applyFont="1" applyBorder="1" applyAlignment="1" applyProtection="1">
      <alignment horizontal="left" vertical="center"/>
      <protection locked="0"/>
    </xf>
    <xf numFmtId="0" fontId="1" fillId="0" borderId="74" xfId="5" applyBorder="1" applyAlignment="1" applyProtection="1">
      <alignment horizontal="left" vertical="center"/>
      <protection locked="0"/>
    </xf>
    <xf numFmtId="0" fontId="1" fillId="0" borderId="75" xfId="5" applyBorder="1" applyAlignment="1" applyProtection="1">
      <alignment horizontal="left" vertical="center"/>
      <protection locked="0"/>
    </xf>
    <xf numFmtId="0" fontId="13" fillId="0" borderId="0" xfId="5" applyFont="1" applyAlignment="1">
      <alignment horizontal="left" vertical="center" indent="1"/>
    </xf>
    <xf numFmtId="0" fontId="1" fillId="0" borderId="72" xfId="5" applyFont="1" applyBorder="1" applyAlignment="1" applyProtection="1">
      <alignment horizontal="left" vertical="center"/>
      <protection locked="0"/>
    </xf>
    <xf numFmtId="0" fontId="1" fillId="0" borderId="76" xfId="5" applyBorder="1" applyAlignment="1" applyProtection="1">
      <alignment horizontal="left" vertical="center"/>
      <protection locked="0"/>
    </xf>
    <xf numFmtId="0" fontId="1" fillId="6" borderId="56" xfId="5" applyFill="1" applyBorder="1" applyAlignment="1">
      <alignment horizontal="center" vertical="center"/>
    </xf>
    <xf numFmtId="0" fontId="1" fillId="6" borderId="55" xfId="5" applyFill="1" applyBorder="1" applyAlignment="1">
      <alignment horizontal="center" vertical="center"/>
    </xf>
    <xf numFmtId="0" fontId="1" fillId="6" borderId="68" xfId="5" applyFill="1" applyBorder="1" applyAlignment="1">
      <alignment horizontal="center" vertical="center"/>
    </xf>
    <xf numFmtId="0" fontId="1" fillId="0" borderId="0" xfId="5" applyAlignment="1">
      <alignment horizontal="left" vertical="center"/>
    </xf>
    <xf numFmtId="49" fontId="10" fillId="4" borderId="77" xfId="0" applyNumberFormat="1" applyFont="1" applyFill="1" applyBorder="1" applyAlignment="1" applyProtection="1">
      <alignment horizontal="center" vertical="center"/>
    </xf>
    <xf numFmtId="0" fontId="9" fillId="4" borderId="5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0" fontId="24" fillId="0" borderId="0" xfId="2" applyFill="1" applyBorder="1" applyAlignment="1" applyProtection="1">
      <alignment horizontal="left" vertical="center"/>
      <protection locked="0"/>
    </xf>
    <xf numFmtId="0" fontId="5" fillId="0" borderId="78" xfId="0" applyFont="1" applyFill="1" applyBorder="1" applyAlignment="1" applyProtection="1">
      <alignment horizontal="center" vertical="center" wrapText="1"/>
    </xf>
    <xf numFmtId="0" fontId="5" fillId="0" borderId="79" xfId="0" applyFont="1" applyFill="1" applyBorder="1" applyAlignment="1" applyProtection="1">
      <alignment horizontal="center" vertical="center" wrapText="1"/>
    </xf>
    <xf numFmtId="0" fontId="5" fillId="0" borderId="80" xfId="0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 wrapText="1"/>
    </xf>
    <xf numFmtId="0" fontId="5" fillId="0" borderId="82" xfId="0" applyFont="1" applyFill="1" applyBorder="1" applyAlignment="1" applyProtection="1">
      <alignment horizontal="center" vertical="center" wrapText="1"/>
    </xf>
    <xf numFmtId="0" fontId="5" fillId="0" borderId="83" xfId="0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top"/>
    </xf>
    <xf numFmtId="0" fontId="21" fillId="5" borderId="10" xfId="8" applyFont="1" applyFill="1" applyBorder="1" applyAlignment="1" applyProtection="1">
      <alignment horizontal="center" vertical="center" wrapText="1"/>
    </xf>
    <xf numFmtId="0" fontId="20" fillId="5" borderId="0" xfId="8" applyFont="1" applyFill="1" applyBorder="1" applyAlignment="1" applyProtection="1">
      <alignment horizontal="left" wrapText="1"/>
    </xf>
    <xf numFmtId="0" fontId="23" fillId="5" borderId="0" xfId="8" applyFont="1" applyFill="1" applyBorder="1" applyAlignment="1" applyProtection="1">
      <alignment horizontal="center" vertical="center" wrapText="1"/>
    </xf>
    <xf numFmtId="0" fontId="10" fillId="5" borderId="0" xfId="8" applyFont="1" applyFill="1" applyBorder="1" applyAlignment="1" applyProtection="1">
      <alignment horizontal="left" wrapText="1"/>
    </xf>
    <xf numFmtId="173" fontId="7" fillId="0" borderId="1" xfId="1" applyNumberFormat="1" applyFont="1" applyBorder="1" applyAlignment="1" applyProtection="1">
      <alignment horizontal="right" vertical="center"/>
      <protection locked="0"/>
    </xf>
  </cellXfs>
  <cellStyles count="11">
    <cellStyle name="Comma" xfId="1" builtinId="3"/>
    <cellStyle name="Hyperlink" xfId="2" builtinId="8"/>
    <cellStyle name="Hyperlink 2" xfId="3"/>
    <cellStyle name="Hyperlink 2 2" xfId="4"/>
    <cellStyle name="Normal" xfId="0" builtinId="0"/>
    <cellStyle name="Normal 2" xfId="5"/>
    <cellStyle name="Normal 3" xfId="6"/>
    <cellStyle name="Normal 4" xfId="7"/>
    <cellStyle name="Normal 5" xfId="8"/>
    <cellStyle name="Style 1" xfId="9"/>
    <cellStyle name="Style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.seinet.com.mk/Delovni%20operacii/Aleksandar%20Ajevski/Finasisko%20izvestuvanje%20-%20KOTIRANI/&#1085;&#1086;&#1074;&#1080;%20&#1080;&#1079;&#1074;&#1077;&#1089;&#1090;&#1091;&#1074;&#1072;&#1114;&#1072;%202011/Konecna%20verzija%20-%20OSIGURITELNI/&#1060;&#1080;&#1085;&#1072;&#1085;&#1089;&#1080;&#1089;&#1082;&#1086;%20&#1080;&#1079;&#1074;&#1077;&#1089;&#1090;&#1091;&#1074;&#1072;&#1114;&#1077;%20-%20&#1086;&#1089;&#1080;&#1075;&#1091;&#1088;&#1080;&#1090;&#1077;&#1083;&#1085;&#1080;%20&#1076;&#1088;&#1091;&#1096;&#1090;&#1074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.seinet.com.mk/Delovni%20operacii/Aleksandar%20Ajevski/Finasisko%20izvestuvanje%20-%20KOTIRANI/KONECNI%20VERZII/DRUSTVA/6%20&#1052;&#1077;&#1089;&#1077;&#1095;&#1085;&#1080;%20&#1080;&#1079;&#1074;&#1077;&#1089;&#1090;&#1091;&#1074;&#1072;&#1114;&#1072;-%20&#1090;&#1088;&#1075;&#1086;&#1074;&#1089;&#1082;&#1080;%20&#1076;&#1088;&#1091;&#1096;&#1090;&#1074;&#1072;%20-%20&#1092;&#1091;&#1085;&#1082;&#1094;&#1080;&#1112;&#1072;%20&#1085;&#1072;%20&#1090;&#1088;&#1086;&#1096;&#1086;&#1094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  <sheetName val="Balance Sheet"/>
      <sheetName val="BU"/>
      <sheetName val="PT"/>
      <sheetName val="PK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И-Почетна"/>
      <sheetName val="Биланс на состојба"/>
      <sheetName val="Биланс на успех - функција"/>
      <sheetName val="Паричен тек"/>
      <sheetName val="Капитал"/>
      <sheetName val="Balance Sheet"/>
      <sheetName val="Income Statement"/>
      <sheetName val="Cash Flow"/>
      <sheetName val="Equ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IV103"/>
  <sheetViews>
    <sheetView showGridLines="0" topLeftCell="A16" workbookViewId="0">
      <selection activeCell="C32" sqref="C32"/>
    </sheetView>
  </sheetViews>
  <sheetFormatPr defaultRowHeight="12.75"/>
  <cols>
    <col min="1" max="1" width="9.140625" style="1"/>
    <col min="2" max="2" width="17.7109375" style="1" customWidth="1"/>
    <col min="3" max="10" width="9.140625" style="1"/>
    <col min="11" max="18" width="9.140625" style="4"/>
    <col min="19" max="250" width="9.140625" style="1"/>
    <col min="251" max="251" width="12.42578125" style="1" customWidth="1"/>
    <col min="252" max="252" width="23.42578125" style="1" customWidth="1"/>
    <col min="253" max="253" width="21.28515625" style="1" customWidth="1"/>
    <col min="254" max="254" width="22.140625" style="1" customWidth="1"/>
    <col min="255" max="16384" width="9.140625" style="1"/>
  </cols>
  <sheetData>
    <row r="1" spans="1:251" ht="19.5" customHeight="1" thickTop="1">
      <c r="A1" s="212"/>
      <c r="B1" s="213"/>
      <c r="C1" s="213"/>
      <c r="D1" s="213"/>
      <c r="E1" s="213"/>
      <c r="F1" s="213"/>
      <c r="G1" s="213"/>
      <c r="H1" s="213"/>
      <c r="I1" s="214"/>
      <c r="J1" s="215"/>
      <c r="K1" s="215"/>
      <c r="L1" s="215"/>
      <c r="M1" s="215"/>
      <c r="N1" s="215"/>
      <c r="O1" s="215"/>
      <c r="P1" s="215"/>
      <c r="Q1" s="215"/>
      <c r="R1" s="215"/>
      <c r="S1" s="215"/>
      <c r="IQ1" s="2"/>
    </row>
    <row r="2" spans="1:251" ht="19.5" customHeight="1">
      <c r="A2" s="62"/>
      <c r="B2" s="63"/>
      <c r="C2" s="63"/>
      <c r="D2" s="63"/>
      <c r="E2" s="63"/>
      <c r="F2" s="63"/>
      <c r="G2" s="63"/>
      <c r="H2" s="63"/>
      <c r="I2" s="64"/>
      <c r="S2" s="79"/>
      <c r="T2" s="79"/>
      <c r="U2" s="2"/>
      <c r="V2" s="2"/>
      <c r="W2" s="2"/>
      <c r="X2" s="2"/>
      <c r="Y2" s="2"/>
      <c r="Z2" s="2"/>
      <c r="IQ2" s="2"/>
    </row>
    <row r="3" spans="1:251" ht="19.5" customHeight="1">
      <c r="A3" s="62"/>
      <c r="B3" s="63"/>
      <c r="C3" s="63"/>
      <c r="D3" s="63"/>
      <c r="E3" s="63"/>
      <c r="F3" s="63"/>
      <c r="G3" s="63"/>
      <c r="H3" s="63"/>
      <c r="I3" s="64"/>
      <c r="S3" s="79"/>
      <c r="T3" s="79" t="s">
        <v>211</v>
      </c>
      <c r="U3" s="2" t="s">
        <v>136</v>
      </c>
      <c r="V3" s="2" t="s">
        <v>137</v>
      </c>
      <c r="W3" s="2" t="s">
        <v>138</v>
      </c>
      <c r="X3" s="2" t="s">
        <v>139</v>
      </c>
      <c r="Y3" s="2"/>
      <c r="Z3" s="2"/>
      <c r="IQ3" s="2"/>
    </row>
    <row r="4" spans="1:251" s="4" customFormat="1" ht="17.25" customHeight="1">
      <c r="A4" s="65"/>
      <c r="B4" s="66"/>
      <c r="C4" s="66"/>
      <c r="D4" s="66"/>
      <c r="E4" s="66"/>
      <c r="F4" s="66"/>
      <c r="G4" s="66"/>
      <c r="H4" s="66"/>
      <c r="I4" s="67"/>
      <c r="S4" s="80"/>
      <c r="T4" s="80" t="s">
        <v>212</v>
      </c>
      <c r="U4" s="5" t="s">
        <v>140</v>
      </c>
      <c r="V4" s="5">
        <v>2011</v>
      </c>
      <c r="W4" s="5" t="s">
        <v>141</v>
      </c>
      <c r="X4" s="5" t="s">
        <v>198</v>
      </c>
      <c r="Y4" s="5"/>
      <c r="Z4" s="5"/>
      <c r="IQ4" s="5"/>
    </row>
    <row r="5" spans="1:251" s="4" customFormat="1" ht="17.25" customHeight="1">
      <c r="A5" s="65"/>
      <c r="B5" s="66"/>
      <c r="C5" s="66"/>
      <c r="D5" s="66"/>
      <c r="E5" s="66"/>
      <c r="F5" s="66"/>
      <c r="G5" s="66"/>
      <c r="H5" s="66"/>
      <c r="I5" s="67"/>
      <c r="S5" s="80"/>
      <c r="T5" s="80" t="s">
        <v>213</v>
      </c>
      <c r="U5" s="5" t="s">
        <v>142</v>
      </c>
      <c r="V5" s="5">
        <v>2012</v>
      </c>
      <c r="W5" s="5" t="s">
        <v>143</v>
      </c>
      <c r="X5" s="5" t="s">
        <v>168</v>
      </c>
      <c r="Y5" s="5"/>
      <c r="Z5" s="5"/>
      <c r="IQ5" s="5"/>
    </row>
    <row r="6" spans="1:251" s="4" customFormat="1" ht="17.25" customHeight="1">
      <c r="A6" s="65"/>
      <c r="B6" s="66"/>
      <c r="C6" s="66"/>
      <c r="D6" s="66"/>
      <c r="E6" s="66"/>
      <c r="F6" s="66"/>
      <c r="G6" s="66"/>
      <c r="H6" s="66"/>
      <c r="I6" s="67"/>
      <c r="S6" s="80"/>
      <c r="T6" s="80"/>
      <c r="U6" s="5"/>
      <c r="V6" s="5">
        <v>2013</v>
      </c>
      <c r="W6" s="5" t="s">
        <v>144</v>
      </c>
      <c r="X6" s="5" t="s">
        <v>169</v>
      </c>
      <c r="Y6" s="5"/>
      <c r="Z6" s="5"/>
      <c r="IQ6" s="5"/>
    </row>
    <row r="7" spans="1:251" s="4" customFormat="1" ht="17.25" customHeight="1">
      <c r="A7" s="65"/>
      <c r="B7" s="66"/>
      <c r="C7" s="66"/>
      <c r="D7" s="66"/>
      <c r="E7" s="66"/>
      <c r="F7" s="66"/>
      <c r="G7" s="66"/>
      <c r="H7" s="66"/>
      <c r="I7" s="67"/>
      <c r="S7" s="80"/>
      <c r="T7" s="80"/>
      <c r="U7" s="5"/>
      <c r="V7" s="5">
        <v>2014</v>
      </c>
      <c r="W7" s="5" t="s">
        <v>145</v>
      </c>
      <c r="X7" s="5" t="s">
        <v>146</v>
      </c>
      <c r="Y7" s="5"/>
      <c r="Z7" s="5"/>
      <c r="IN7" s="8"/>
      <c r="IO7" s="8"/>
      <c r="IP7" s="8"/>
      <c r="IQ7" s="5"/>
    </row>
    <row r="8" spans="1:251" ht="19.5" customHeight="1">
      <c r="A8" s="65"/>
      <c r="B8" s="66"/>
      <c r="C8" s="66"/>
      <c r="D8" s="66"/>
      <c r="E8" s="66"/>
      <c r="F8" s="66"/>
      <c r="G8" s="66"/>
      <c r="H8" s="66"/>
      <c r="I8" s="67"/>
      <c r="J8" s="4"/>
      <c r="K8" s="207"/>
      <c r="L8" s="207"/>
      <c r="M8" s="207"/>
      <c r="N8" s="207"/>
      <c r="O8" s="207"/>
      <c r="P8" s="207"/>
      <c r="Q8" s="207"/>
      <c r="R8" s="17"/>
      <c r="S8" s="4"/>
      <c r="V8" s="2">
        <v>2015</v>
      </c>
      <c r="W8" s="2"/>
      <c r="X8" s="2" t="s">
        <v>147</v>
      </c>
      <c r="Y8" s="2"/>
      <c r="Z8" s="2"/>
      <c r="IN8" s="3"/>
      <c r="IO8" s="3"/>
      <c r="IP8" s="3"/>
      <c r="IQ8" s="2"/>
    </row>
    <row r="9" spans="1:251" ht="19.5" customHeight="1">
      <c r="A9" s="208" t="s">
        <v>412</v>
      </c>
      <c r="B9" s="209"/>
      <c r="C9" s="209"/>
      <c r="D9" s="209"/>
      <c r="E9" s="209"/>
      <c r="F9" s="209"/>
      <c r="G9" s="209"/>
      <c r="H9" s="209"/>
      <c r="I9" s="210"/>
      <c r="J9" s="6"/>
      <c r="K9" s="207"/>
      <c r="L9" s="207"/>
      <c r="M9" s="207"/>
      <c r="N9" s="207"/>
      <c r="O9" s="207"/>
      <c r="P9" s="207"/>
      <c r="Q9" s="207"/>
      <c r="R9" s="207"/>
      <c r="S9" s="7"/>
      <c r="V9" s="2">
        <v>2016</v>
      </c>
      <c r="W9" s="2"/>
      <c r="X9" s="2" t="s">
        <v>148</v>
      </c>
      <c r="Y9" s="2"/>
      <c r="Z9" s="2"/>
      <c r="IN9" s="3"/>
      <c r="IO9" s="3"/>
      <c r="IP9" s="3"/>
      <c r="IQ9" s="2"/>
    </row>
    <row r="10" spans="1:251" ht="30" customHeight="1">
      <c r="A10" s="208"/>
      <c r="B10" s="209"/>
      <c r="C10" s="209"/>
      <c r="D10" s="209"/>
      <c r="E10" s="209"/>
      <c r="F10" s="209"/>
      <c r="G10" s="209"/>
      <c r="H10" s="209"/>
      <c r="I10" s="210"/>
      <c r="K10" s="207"/>
      <c r="L10" s="207"/>
      <c r="M10" s="207"/>
      <c r="N10" s="207"/>
      <c r="O10" s="207"/>
      <c r="P10" s="207"/>
      <c r="Q10" s="207"/>
      <c r="R10" s="207"/>
      <c r="V10" s="2">
        <v>2017</v>
      </c>
      <c r="W10" s="2"/>
      <c r="X10" s="5" t="s">
        <v>149</v>
      </c>
      <c r="Y10" s="2"/>
      <c r="Z10" s="2"/>
      <c r="IN10" s="3"/>
      <c r="IO10" s="3"/>
      <c r="IP10" s="3"/>
      <c r="IQ10" s="2"/>
    </row>
    <row r="11" spans="1:251" ht="19.5" customHeight="1">
      <c r="A11" s="62"/>
      <c r="B11" s="63"/>
      <c r="C11" s="206" t="s">
        <v>413</v>
      </c>
      <c r="D11" s="206"/>
      <c r="E11" s="206"/>
      <c r="F11" s="206"/>
      <c r="G11" s="63"/>
      <c r="H11" s="63"/>
      <c r="I11" s="64"/>
      <c r="K11" s="207"/>
      <c r="L11" s="207"/>
      <c r="M11" s="207"/>
      <c r="N11" s="207"/>
      <c r="O11" s="207"/>
      <c r="P11" s="207"/>
      <c r="Q11" s="207"/>
      <c r="R11" s="207"/>
      <c r="V11" s="2">
        <v>2018</v>
      </c>
      <c r="W11" s="2"/>
      <c r="X11" s="5" t="s">
        <v>150</v>
      </c>
      <c r="Y11" s="2"/>
      <c r="Z11" s="2"/>
      <c r="IN11" s="3"/>
      <c r="IO11" s="3"/>
      <c r="IP11" s="3"/>
      <c r="IQ11" s="2"/>
    </row>
    <row r="12" spans="1:251" ht="19.5" customHeight="1">
      <c r="A12" s="62"/>
      <c r="B12" s="63"/>
      <c r="C12" s="63"/>
      <c r="D12" s="63"/>
      <c r="E12" s="63"/>
      <c r="F12" s="63"/>
      <c r="G12" s="63"/>
      <c r="H12" s="63"/>
      <c r="I12" s="64"/>
      <c r="K12" s="207"/>
      <c r="L12" s="207"/>
      <c r="M12" s="207"/>
      <c r="N12" s="207"/>
      <c r="O12" s="207"/>
      <c r="P12" s="207"/>
      <c r="Q12" s="207"/>
      <c r="R12" s="207"/>
      <c r="V12" s="2">
        <v>2019</v>
      </c>
      <c r="W12" s="2"/>
      <c r="X12" s="5" t="s">
        <v>151</v>
      </c>
      <c r="Y12" s="2"/>
      <c r="Z12" s="2"/>
      <c r="IN12" s="3"/>
      <c r="IO12" s="3"/>
      <c r="IP12" s="3"/>
      <c r="IQ12" s="2"/>
    </row>
    <row r="13" spans="1:251" ht="19.5" customHeight="1">
      <c r="A13" s="62"/>
      <c r="B13" s="63"/>
      <c r="C13" s="63"/>
      <c r="D13" s="63"/>
      <c r="E13" s="63"/>
      <c r="F13" s="63"/>
      <c r="G13" s="63"/>
      <c r="H13" s="63"/>
      <c r="I13" s="64"/>
      <c r="K13" s="82"/>
      <c r="L13" s="82"/>
      <c r="M13" s="82"/>
      <c r="N13" s="82"/>
      <c r="O13" s="82"/>
      <c r="P13" s="82"/>
      <c r="Q13" s="82"/>
      <c r="R13" s="82"/>
      <c r="V13" s="2"/>
      <c r="W13" s="2"/>
      <c r="X13" s="5"/>
      <c r="Y13" s="2"/>
      <c r="Z13" s="2"/>
      <c r="IN13" s="3"/>
      <c r="IO13" s="3"/>
      <c r="IP13" s="3"/>
      <c r="IQ13" s="2"/>
    </row>
    <row r="14" spans="1:251" ht="19.5" customHeight="1">
      <c r="A14" s="62"/>
      <c r="B14" s="63"/>
      <c r="C14" s="63"/>
      <c r="D14" s="63"/>
      <c r="E14" s="63"/>
      <c r="F14" s="63"/>
      <c r="G14" s="63"/>
      <c r="H14" s="63"/>
      <c r="I14" s="64"/>
      <c r="K14" s="82"/>
      <c r="L14" s="82"/>
      <c r="M14" s="82"/>
      <c r="N14" s="82"/>
      <c r="O14" s="82"/>
      <c r="P14" s="82"/>
      <c r="Q14" s="82"/>
      <c r="R14" s="82"/>
      <c r="V14" s="2"/>
      <c r="W14" s="2"/>
      <c r="X14" s="5"/>
      <c r="Y14" s="2"/>
      <c r="Z14" s="2"/>
      <c r="IN14" s="3"/>
      <c r="IO14" s="3"/>
      <c r="IP14" s="3"/>
      <c r="IQ14" s="2"/>
    </row>
    <row r="15" spans="1:251" ht="19.5" customHeight="1">
      <c r="A15" s="62"/>
      <c r="B15" s="63"/>
      <c r="C15" s="63"/>
      <c r="D15" s="63"/>
      <c r="E15" s="63"/>
      <c r="F15" s="63"/>
      <c r="G15" s="63"/>
      <c r="H15" s="63"/>
      <c r="I15" s="64"/>
      <c r="K15" s="82"/>
      <c r="L15" s="82"/>
      <c r="M15" s="82"/>
      <c r="N15" s="82"/>
      <c r="O15" s="82"/>
      <c r="P15" s="82"/>
      <c r="Q15" s="82"/>
      <c r="R15" s="82"/>
      <c r="V15" s="2"/>
      <c r="W15" s="2"/>
      <c r="X15" s="5"/>
      <c r="Y15" s="2"/>
      <c r="Z15" s="2"/>
      <c r="IN15" s="3"/>
      <c r="IO15" s="3"/>
      <c r="IP15" s="3"/>
      <c r="IQ15" s="2"/>
    </row>
    <row r="16" spans="1:251" ht="19.5" customHeight="1">
      <c r="A16" s="62"/>
      <c r="B16" s="63"/>
      <c r="C16" s="63"/>
      <c r="D16" s="63"/>
      <c r="E16" s="63"/>
      <c r="F16" s="63"/>
      <c r="G16" s="63"/>
      <c r="H16" s="63"/>
      <c r="I16" s="64"/>
      <c r="K16" s="82"/>
      <c r="L16" s="82"/>
      <c r="M16" s="82"/>
      <c r="N16" s="82"/>
      <c r="O16" s="82"/>
      <c r="P16" s="82"/>
      <c r="Q16" s="82"/>
      <c r="R16" s="82"/>
      <c r="V16" s="2"/>
      <c r="W16" s="2"/>
      <c r="X16" s="5"/>
      <c r="Y16" s="2"/>
      <c r="Z16" s="2"/>
      <c r="IN16" s="3"/>
      <c r="IO16" s="3"/>
      <c r="IP16" s="3"/>
      <c r="IQ16" s="2"/>
    </row>
    <row r="17" spans="1:251" ht="19.5" customHeight="1">
      <c r="A17" s="62"/>
      <c r="B17" s="63"/>
      <c r="C17" s="63"/>
      <c r="D17" s="63"/>
      <c r="E17" s="63"/>
      <c r="F17" s="63"/>
      <c r="G17" s="63"/>
      <c r="H17" s="63"/>
      <c r="I17" s="64"/>
      <c r="K17" s="207"/>
      <c r="L17" s="207"/>
      <c r="M17" s="207"/>
      <c r="N17" s="207"/>
      <c r="O17" s="207"/>
      <c r="P17" s="207"/>
      <c r="Q17" s="207"/>
      <c r="R17" s="207"/>
      <c r="V17" s="2">
        <v>2020</v>
      </c>
      <c r="W17" s="5"/>
      <c r="X17" s="5" t="s">
        <v>152</v>
      </c>
      <c r="Y17" s="2"/>
      <c r="Z17" s="2"/>
      <c r="IN17" s="3"/>
      <c r="IO17" s="3"/>
      <c r="IP17" s="3"/>
      <c r="IQ17" s="2"/>
    </row>
    <row r="18" spans="1:251" ht="19.5" customHeight="1">
      <c r="A18" s="65"/>
      <c r="B18" s="66"/>
      <c r="C18" s="66"/>
      <c r="D18" s="66"/>
      <c r="E18" s="66"/>
      <c r="F18" s="66"/>
      <c r="G18" s="66"/>
      <c r="H18" s="66"/>
      <c r="I18" s="67"/>
      <c r="J18" s="4"/>
      <c r="K18" s="207"/>
      <c r="L18" s="207"/>
      <c r="M18" s="207"/>
      <c r="N18" s="207"/>
      <c r="O18" s="207"/>
      <c r="P18" s="207"/>
      <c r="Q18" s="207"/>
      <c r="R18" s="207"/>
      <c r="S18" s="4"/>
      <c r="V18" s="2">
        <v>2024</v>
      </c>
      <c r="W18" s="5"/>
      <c r="X18" s="5" t="s">
        <v>167</v>
      </c>
      <c r="Y18" s="2"/>
      <c r="Z18" s="2"/>
      <c r="IN18" s="3"/>
      <c r="IO18" s="3"/>
      <c r="IP18" s="3"/>
      <c r="IQ18" s="2"/>
    </row>
    <row r="19" spans="1:251" s="4" customFormat="1" ht="19.5" customHeight="1">
      <c r="A19" s="65"/>
      <c r="B19" s="66"/>
      <c r="C19" s="66"/>
      <c r="D19" s="66"/>
      <c r="E19" s="66"/>
      <c r="F19" s="66"/>
      <c r="G19" s="66"/>
      <c r="H19" s="66"/>
      <c r="I19" s="67"/>
      <c r="K19" s="207"/>
      <c r="L19" s="207"/>
      <c r="M19" s="207"/>
      <c r="N19" s="207"/>
      <c r="O19" s="207"/>
      <c r="P19" s="207"/>
      <c r="Q19" s="207"/>
      <c r="R19" s="207"/>
      <c r="V19" s="2">
        <v>2025</v>
      </c>
      <c r="W19" s="5"/>
      <c r="X19" s="5" t="s">
        <v>170</v>
      </c>
      <c r="Y19" s="2"/>
      <c r="Z19" s="2"/>
      <c r="IN19" s="8"/>
      <c r="IO19" s="8"/>
      <c r="IP19" s="8"/>
      <c r="IQ19" s="5"/>
    </row>
    <row r="20" spans="1:251" s="4" customFormat="1" ht="19.5" customHeight="1">
      <c r="A20" s="65"/>
      <c r="B20" s="66"/>
      <c r="C20" s="66"/>
      <c r="D20" s="66"/>
      <c r="E20" s="66"/>
      <c r="F20" s="66"/>
      <c r="G20" s="66"/>
      <c r="H20" s="66"/>
      <c r="I20" s="67"/>
      <c r="K20" s="207"/>
      <c r="L20" s="207"/>
      <c r="M20" s="207"/>
      <c r="N20" s="207"/>
      <c r="O20" s="207"/>
      <c r="P20" s="207"/>
      <c r="Q20" s="207"/>
      <c r="R20" s="207"/>
      <c r="V20" s="2">
        <v>2026</v>
      </c>
      <c r="W20" s="5"/>
      <c r="X20" s="2"/>
      <c r="Y20" s="5"/>
      <c r="Z20" s="5"/>
      <c r="IN20" s="8"/>
      <c r="IO20" s="8"/>
      <c r="IP20" s="8"/>
      <c r="IQ20" s="5"/>
    </row>
    <row r="21" spans="1:251" s="4" customFormat="1" ht="19.5" customHeight="1" thickBot="1">
      <c r="A21" s="65"/>
      <c r="B21" s="66"/>
      <c r="C21" s="66"/>
      <c r="D21" s="66"/>
      <c r="E21" s="66"/>
      <c r="F21" s="66"/>
      <c r="G21" s="66"/>
      <c r="H21" s="66"/>
      <c r="I21" s="67"/>
      <c r="J21" s="1"/>
      <c r="K21" s="216"/>
      <c r="L21" s="216"/>
      <c r="M21" s="216"/>
      <c r="N21" s="216"/>
      <c r="O21" s="216"/>
      <c r="P21" s="216"/>
      <c r="Q21" s="216"/>
      <c r="R21" s="216"/>
      <c r="V21" s="2">
        <v>2028</v>
      </c>
      <c r="W21" s="2"/>
      <c r="X21" s="2"/>
      <c r="Y21" s="5"/>
      <c r="Z21" s="5"/>
      <c r="IN21" s="8"/>
      <c r="IO21" s="8"/>
      <c r="IP21" s="8"/>
      <c r="IQ21" s="5"/>
    </row>
    <row r="22" spans="1:251" s="4" customFormat="1" ht="19.5" customHeight="1" thickTop="1">
      <c r="A22" s="65"/>
      <c r="B22" s="68" t="s">
        <v>153</v>
      </c>
      <c r="C22" s="220" t="s">
        <v>415</v>
      </c>
      <c r="D22" s="221"/>
      <c r="E22" s="221"/>
      <c r="F22" s="221"/>
      <c r="G22" s="221"/>
      <c r="H22" s="222"/>
      <c r="I22" s="67"/>
      <c r="J22" s="1"/>
      <c r="K22" s="223"/>
      <c r="L22" s="223"/>
      <c r="M22" s="223"/>
      <c r="N22" s="223"/>
      <c r="O22" s="223"/>
      <c r="P22" s="223"/>
      <c r="Q22" s="223"/>
      <c r="R22" s="223"/>
      <c r="V22" s="2">
        <v>2029</v>
      </c>
      <c r="W22" s="2"/>
      <c r="X22" s="2"/>
      <c r="Y22" s="5"/>
      <c r="Z22" s="5"/>
      <c r="IN22" s="8"/>
      <c r="IO22" s="8"/>
      <c r="IP22" s="8"/>
      <c r="IQ22" s="5"/>
    </row>
    <row r="23" spans="1:251" s="4" customFormat="1" ht="19.5" customHeight="1">
      <c r="A23" s="62"/>
      <c r="B23" s="9" t="s">
        <v>164</v>
      </c>
      <c r="C23" s="217">
        <v>4067037</v>
      </c>
      <c r="D23" s="218"/>
      <c r="E23" s="218"/>
      <c r="F23" s="218"/>
      <c r="G23" s="218"/>
      <c r="H23" s="219"/>
      <c r="I23" s="64"/>
      <c r="J23" s="1"/>
      <c r="K23" s="211"/>
      <c r="L23" s="211"/>
      <c r="M23" s="211"/>
      <c r="N23" s="211"/>
      <c r="O23" s="211"/>
      <c r="P23" s="211"/>
      <c r="Q23" s="211"/>
      <c r="R23" s="211"/>
      <c r="S23" s="1"/>
      <c r="V23" s="2">
        <v>2030</v>
      </c>
      <c r="W23" s="2"/>
      <c r="X23" s="2"/>
      <c r="Y23" s="5"/>
      <c r="Z23" s="5"/>
      <c r="IN23" s="8"/>
      <c r="IO23" s="8"/>
      <c r="IP23" s="8"/>
      <c r="IQ23" s="5"/>
    </row>
    <row r="24" spans="1:251" s="4" customFormat="1" ht="19.5" customHeight="1">
      <c r="A24" s="62"/>
      <c r="B24" s="9" t="s">
        <v>154</v>
      </c>
      <c r="C24" s="217" t="s">
        <v>140</v>
      </c>
      <c r="D24" s="218"/>
      <c r="E24" s="218"/>
      <c r="F24" s="218"/>
      <c r="G24" s="218"/>
      <c r="H24" s="219"/>
      <c r="I24" s="64"/>
      <c r="J24" s="1"/>
      <c r="K24" s="211"/>
      <c r="L24" s="211"/>
      <c r="M24" s="211"/>
      <c r="N24" s="211"/>
      <c r="O24" s="211"/>
      <c r="P24" s="211"/>
      <c r="Q24" s="211"/>
      <c r="R24" s="211"/>
      <c r="S24" s="1"/>
      <c r="V24" s="2">
        <v>2031</v>
      </c>
      <c r="W24" s="2"/>
      <c r="X24" s="2"/>
      <c r="Y24" s="5"/>
      <c r="Z24" s="5"/>
      <c r="IN24" s="8"/>
      <c r="IO24" s="8"/>
      <c r="IP24" s="8"/>
      <c r="IQ24" s="5"/>
    </row>
    <row r="25" spans="1:251" ht="19.5" customHeight="1">
      <c r="A25" s="62"/>
      <c r="B25" s="10" t="s">
        <v>155</v>
      </c>
      <c r="C25" s="224" t="s">
        <v>144</v>
      </c>
      <c r="D25" s="218"/>
      <c r="E25" s="218"/>
      <c r="F25" s="218"/>
      <c r="G25" s="218"/>
      <c r="H25" s="219"/>
      <c r="I25" s="64"/>
      <c r="K25" s="211"/>
      <c r="L25" s="211"/>
      <c r="M25" s="211"/>
      <c r="N25" s="211"/>
      <c r="O25" s="211"/>
      <c r="P25" s="211"/>
      <c r="Q25" s="211"/>
      <c r="R25" s="211"/>
      <c r="V25" s="2">
        <v>2032</v>
      </c>
      <c r="W25" s="2"/>
      <c r="X25" s="2"/>
      <c r="Y25" s="5"/>
      <c r="Z25" s="5"/>
      <c r="IN25" s="3"/>
      <c r="IO25" s="3"/>
      <c r="IP25" s="3"/>
      <c r="IQ25" s="2"/>
    </row>
    <row r="26" spans="1:251" ht="19.5" customHeight="1">
      <c r="A26" s="62"/>
      <c r="B26" s="11" t="s">
        <v>156</v>
      </c>
      <c r="C26" s="225">
        <v>2018</v>
      </c>
      <c r="D26" s="218"/>
      <c r="E26" s="218"/>
      <c r="F26" s="218"/>
      <c r="G26" s="218"/>
      <c r="H26" s="219"/>
      <c r="I26" s="64"/>
      <c r="K26" s="211"/>
      <c r="L26" s="211"/>
      <c r="M26" s="211"/>
      <c r="N26" s="211"/>
      <c r="O26" s="211"/>
      <c r="P26" s="211"/>
      <c r="Q26" s="211"/>
      <c r="R26" s="211"/>
      <c r="V26" s="2">
        <v>2033</v>
      </c>
      <c r="W26" s="2"/>
      <c r="X26" s="2"/>
      <c r="Y26" s="2"/>
      <c r="Z26" s="2"/>
      <c r="IN26" s="3"/>
      <c r="IO26" s="3"/>
      <c r="IP26" s="3"/>
      <c r="IQ26" s="2"/>
    </row>
    <row r="27" spans="1:251" ht="19.5" customHeight="1">
      <c r="A27" s="62"/>
      <c r="B27" s="78" t="s">
        <v>210</v>
      </c>
      <c r="C27" s="77" t="s">
        <v>213</v>
      </c>
      <c r="D27" s="144"/>
      <c r="E27" s="144"/>
      <c r="F27" s="144"/>
      <c r="G27" s="144"/>
      <c r="H27" s="145"/>
      <c r="I27" s="64"/>
      <c r="K27" s="76"/>
      <c r="L27" s="76"/>
      <c r="M27" s="76"/>
      <c r="N27" s="76"/>
      <c r="O27" s="76"/>
      <c r="P27" s="76"/>
      <c r="Q27" s="76"/>
      <c r="R27" s="76"/>
      <c r="V27" s="2"/>
      <c r="W27" s="2"/>
      <c r="X27" s="2"/>
      <c r="Y27" s="2"/>
      <c r="Z27" s="2"/>
      <c r="IN27" s="3"/>
      <c r="IO27" s="3"/>
      <c r="IP27" s="3"/>
      <c r="IQ27" s="2"/>
    </row>
    <row r="28" spans="1:251" ht="19.5" customHeight="1">
      <c r="A28" s="62"/>
      <c r="B28" s="78" t="s">
        <v>414</v>
      </c>
      <c r="C28" s="147" t="s">
        <v>213</v>
      </c>
      <c r="D28" s="144"/>
      <c r="E28" s="144"/>
      <c r="F28" s="144"/>
      <c r="G28" s="144"/>
      <c r="H28" s="145"/>
      <c r="I28" s="64"/>
      <c r="K28" s="146"/>
      <c r="L28" s="146"/>
      <c r="M28" s="146"/>
      <c r="N28" s="146"/>
      <c r="O28" s="146"/>
      <c r="P28" s="146"/>
      <c r="Q28" s="146"/>
      <c r="R28" s="146"/>
      <c r="V28" s="2"/>
      <c r="W28" s="2"/>
      <c r="X28" s="2"/>
      <c r="Y28" s="2"/>
      <c r="Z28" s="2"/>
      <c r="IN28" s="3"/>
      <c r="IO28" s="3"/>
      <c r="IP28" s="3"/>
      <c r="IQ28" s="2"/>
    </row>
    <row r="29" spans="1:251" ht="26.25" customHeight="1">
      <c r="A29" s="62"/>
      <c r="B29" s="226"/>
      <c r="C29" s="227"/>
      <c r="D29" s="227"/>
      <c r="E29" s="227"/>
      <c r="F29" s="227"/>
      <c r="G29" s="227"/>
      <c r="H29" s="228"/>
      <c r="I29" s="64"/>
      <c r="K29" s="211"/>
      <c r="L29" s="211"/>
      <c r="M29" s="211"/>
      <c r="N29" s="211"/>
      <c r="O29" s="211"/>
      <c r="P29" s="211"/>
      <c r="Q29" s="211"/>
      <c r="R29" s="211"/>
      <c r="V29" s="2">
        <v>2034</v>
      </c>
      <c r="W29" s="2"/>
      <c r="X29" s="2"/>
      <c r="Y29" s="2"/>
      <c r="Z29" s="2"/>
      <c r="IN29" s="3"/>
      <c r="IO29" s="3"/>
      <c r="IP29" s="3"/>
      <c r="IQ29" s="2"/>
    </row>
    <row r="30" spans="1:251" ht="24" customHeight="1">
      <c r="A30" s="62"/>
      <c r="B30" s="10" t="s">
        <v>157</v>
      </c>
      <c r="C30" s="217" t="s">
        <v>416</v>
      </c>
      <c r="D30" s="218"/>
      <c r="E30" s="218"/>
      <c r="F30" s="218"/>
      <c r="G30" s="218"/>
      <c r="H30" s="219"/>
      <c r="I30" s="64"/>
      <c r="K30" s="211"/>
      <c r="L30" s="211"/>
      <c r="M30" s="211"/>
      <c r="N30" s="211"/>
      <c r="O30" s="211"/>
      <c r="P30" s="211"/>
      <c r="Q30" s="211"/>
      <c r="R30" s="211"/>
      <c r="V30" s="2">
        <v>2035</v>
      </c>
      <c r="W30" s="2"/>
      <c r="X30" s="2"/>
      <c r="Y30" s="2"/>
      <c r="Z30" s="2"/>
      <c r="IN30" s="3"/>
      <c r="IO30" s="3"/>
      <c r="IP30" s="3"/>
      <c r="IQ30" s="2"/>
    </row>
    <row r="31" spans="1:251" ht="27" customHeight="1">
      <c r="A31" s="62"/>
      <c r="B31" s="12" t="s">
        <v>158</v>
      </c>
      <c r="C31" s="217" t="s">
        <v>417</v>
      </c>
      <c r="D31" s="218"/>
      <c r="E31" s="218"/>
      <c r="F31" s="218"/>
      <c r="G31" s="218"/>
      <c r="H31" s="219"/>
      <c r="I31" s="64"/>
      <c r="K31" s="211"/>
      <c r="L31" s="211"/>
      <c r="M31" s="211"/>
      <c r="N31" s="211"/>
      <c r="O31" s="211"/>
      <c r="P31" s="211"/>
      <c r="Q31" s="211"/>
      <c r="R31" s="211"/>
      <c r="V31" s="2">
        <v>2036</v>
      </c>
      <c r="W31" s="2"/>
      <c r="X31" s="2"/>
      <c r="Y31" s="2"/>
      <c r="Z31" s="2"/>
      <c r="IN31" s="3"/>
      <c r="IO31" s="3"/>
      <c r="IP31" s="3"/>
      <c r="IQ31" s="2"/>
    </row>
    <row r="32" spans="1:251" ht="18" customHeight="1" thickBot="1">
      <c r="A32" s="62"/>
      <c r="B32" s="13" t="s">
        <v>159</v>
      </c>
      <c r="C32" s="14" t="s">
        <v>418</v>
      </c>
      <c r="D32" s="15"/>
      <c r="E32" s="15"/>
      <c r="F32" s="15"/>
      <c r="G32" s="15"/>
      <c r="H32" s="16"/>
      <c r="I32" s="64"/>
      <c r="K32" s="211"/>
      <c r="L32" s="211"/>
      <c r="M32" s="211"/>
      <c r="N32" s="211"/>
      <c r="O32" s="211"/>
      <c r="P32" s="211"/>
      <c r="Q32" s="211"/>
      <c r="R32" s="211"/>
      <c r="V32" s="2">
        <v>2037</v>
      </c>
      <c r="W32" s="2"/>
      <c r="X32" s="2"/>
      <c r="Y32" s="2"/>
      <c r="Z32" s="2"/>
      <c r="IN32" s="3"/>
      <c r="IO32" s="3"/>
      <c r="IP32" s="3"/>
      <c r="IQ32" s="2"/>
    </row>
    <row r="33" spans="1:251" ht="18" customHeight="1" thickTop="1">
      <c r="A33" s="62"/>
      <c r="B33" s="63"/>
      <c r="C33" s="63"/>
      <c r="D33" s="63"/>
      <c r="E33" s="63"/>
      <c r="F33" s="63"/>
      <c r="G33" s="63"/>
      <c r="H33" s="63"/>
      <c r="I33" s="64"/>
      <c r="K33" s="223"/>
      <c r="L33" s="223"/>
      <c r="M33" s="223"/>
      <c r="N33" s="223"/>
      <c r="O33" s="223"/>
      <c r="P33" s="223"/>
      <c r="Q33" s="223"/>
      <c r="R33" s="223"/>
      <c r="V33" s="2">
        <v>2038</v>
      </c>
      <c r="W33" s="2"/>
      <c r="X33" s="2"/>
      <c r="Y33" s="2"/>
      <c r="Z33" s="2"/>
      <c r="IN33" s="3"/>
      <c r="IO33" s="3"/>
      <c r="IP33" s="3"/>
      <c r="IQ33" s="2"/>
    </row>
    <row r="34" spans="1:251" ht="18" customHeight="1">
      <c r="A34" s="62"/>
      <c r="B34" s="81" t="s">
        <v>135</v>
      </c>
      <c r="C34" s="66"/>
      <c r="D34" s="66"/>
      <c r="E34" s="66"/>
      <c r="F34" s="66"/>
      <c r="G34" s="66"/>
      <c r="H34" s="66"/>
      <c r="I34" s="67"/>
      <c r="K34" s="211"/>
      <c r="L34" s="211"/>
      <c r="M34" s="211"/>
      <c r="N34" s="211"/>
      <c r="O34" s="211"/>
      <c r="P34" s="211"/>
      <c r="Q34" s="211"/>
      <c r="R34" s="211"/>
      <c r="V34" s="2">
        <v>2039</v>
      </c>
      <c r="W34" s="2"/>
      <c r="X34" s="2"/>
      <c r="Y34" s="2"/>
      <c r="Z34" s="2"/>
      <c r="IN34" s="3"/>
      <c r="IO34" s="3"/>
      <c r="IP34" s="3"/>
      <c r="IQ34" s="2"/>
    </row>
    <row r="35" spans="1:251" ht="18" customHeight="1">
      <c r="A35" s="62"/>
      <c r="B35" s="202"/>
      <c r="C35" s="202"/>
      <c r="D35" s="202"/>
      <c r="E35" s="202"/>
      <c r="F35" s="202"/>
      <c r="G35" s="202"/>
      <c r="H35" s="202"/>
      <c r="I35" s="203"/>
      <c r="K35" s="211"/>
      <c r="L35" s="211"/>
      <c r="M35" s="211"/>
      <c r="N35" s="211"/>
      <c r="O35" s="211"/>
      <c r="P35" s="211"/>
      <c r="Q35" s="211"/>
      <c r="R35" s="211"/>
      <c r="V35" s="2">
        <v>2040</v>
      </c>
      <c r="W35" s="2"/>
      <c r="X35" s="2"/>
      <c r="Y35" s="2"/>
      <c r="Z35" s="2"/>
      <c r="IN35" s="3"/>
      <c r="IO35" s="3"/>
      <c r="IP35" s="3"/>
      <c r="IQ35" s="2"/>
    </row>
    <row r="36" spans="1:251">
      <c r="A36" s="62"/>
      <c r="B36" s="204" t="s">
        <v>163</v>
      </c>
      <c r="C36" s="204"/>
      <c r="D36" s="204"/>
      <c r="E36" s="204"/>
      <c r="F36" s="204"/>
      <c r="G36" s="204"/>
      <c r="H36" s="204"/>
      <c r="I36" s="205"/>
      <c r="K36" s="211"/>
      <c r="L36" s="211"/>
      <c r="M36" s="211"/>
      <c r="N36" s="211"/>
      <c r="O36" s="211"/>
      <c r="P36" s="211"/>
      <c r="Q36" s="211"/>
      <c r="R36" s="211"/>
      <c r="V36" s="2">
        <v>2042</v>
      </c>
      <c r="W36" s="2"/>
      <c r="X36" s="2"/>
      <c r="Y36" s="2"/>
      <c r="Z36" s="2"/>
      <c r="IN36" s="3"/>
      <c r="IO36" s="3"/>
      <c r="IP36" s="3"/>
      <c r="IQ36" s="2"/>
    </row>
    <row r="37" spans="1:251" ht="18" customHeight="1">
      <c r="A37" s="62"/>
      <c r="B37" s="63"/>
      <c r="C37" s="63"/>
      <c r="D37" s="63"/>
      <c r="E37" s="63"/>
      <c r="F37" s="63"/>
      <c r="G37" s="63"/>
      <c r="H37" s="63"/>
      <c r="I37" s="64"/>
      <c r="V37" s="2">
        <v>2045</v>
      </c>
      <c r="W37" s="2"/>
      <c r="X37" s="2"/>
      <c r="Y37" s="2"/>
      <c r="Z37" s="2"/>
      <c r="IN37" s="3"/>
      <c r="IO37" s="3"/>
      <c r="IP37" s="3"/>
      <c r="IQ37" s="2"/>
    </row>
    <row r="38" spans="1:251" ht="18" customHeight="1" thickBot="1">
      <c r="A38" s="69"/>
      <c r="B38" s="70"/>
      <c r="C38" s="70"/>
      <c r="D38" s="70"/>
      <c r="E38" s="70"/>
      <c r="F38" s="70"/>
      <c r="G38" s="70"/>
      <c r="H38" s="70"/>
      <c r="I38" s="71"/>
      <c r="K38" s="229"/>
      <c r="L38" s="229"/>
      <c r="M38" s="229"/>
      <c r="N38" s="229"/>
      <c r="O38" s="229"/>
      <c r="P38" s="229"/>
      <c r="Q38" s="229"/>
      <c r="R38" s="229"/>
      <c r="V38" s="2">
        <v>2046</v>
      </c>
      <c r="W38" s="2"/>
      <c r="X38" s="2"/>
      <c r="Y38" s="2"/>
      <c r="Z38" s="2"/>
      <c r="IN38" s="3"/>
      <c r="IO38" s="3"/>
      <c r="IP38" s="3"/>
      <c r="IQ38" s="2"/>
    </row>
    <row r="39" spans="1:251" ht="18" customHeight="1" thickTop="1">
      <c r="K39" s="229"/>
      <c r="L39" s="229"/>
      <c r="M39" s="229"/>
      <c r="N39" s="229"/>
      <c r="O39" s="229"/>
      <c r="P39" s="229"/>
      <c r="Q39" s="229"/>
      <c r="R39" s="229"/>
      <c r="V39" s="2">
        <v>2047</v>
      </c>
      <c r="W39" s="2"/>
      <c r="X39" s="2"/>
      <c r="Y39" s="2"/>
      <c r="Z39" s="2"/>
      <c r="IN39" s="3"/>
      <c r="IO39" s="3"/>
      <c r="IP39" s="3"/>
      <c r="IQ39" s="2"/>
    </row>
    <row r="40" spans="1:251" ht="18" customHeight="1">
      <c r="K40" s="229"/>
      <c r="L40" s="229"/>
      <c r="M40" s="229"/>
      <c r="N40" s="229"/>
      <c r="O40" s="229"/>
      <c r="P40" s="229"/>
      <c r="Q40" s="229"/>
      <c r="R40" s="229"/>
      <c r="V40" s="2">
        <v>2048</v>
      </c>
      <c r="W40" s="2"/>
      <c r="X40" s="2"/>
      <c r="Y40" s="2"/>
      <c r="Z40" s="2"/>
      <c r="IN40" s="3"/>
      <c r="IO40" s="3"/>
      <c r="IP40" s="3"/>
      <c r="IQ40" s="2"/>
    </row>
    <row r="41" spans="1:251" ht="18" customHeight="1">
      <c r="K41" s="229"/>
      <c r="L41" s="229"/>
      <c r="M41" s="229"/>
      <c r="N41" s="229"/>
      <c r="O41" s="229"/>
      <c r="P41" s="229"/>
      <c r="Q41" s="229"/>
      <c r="R41" s="229"/>
      <c r="V41" s="2">
        <v>2049</v>
      </c>
      <c r="W41" s="2"/>
      <c r="X41" s="2"/>
      <c r="Y41" s="2"/>
      <c r="Z41" s="2"/>
      <c r="IN41" s="3"/>
      <c r="IO41" s="3"/>
      <c r="IP41" s="3"/>
      <c r="IQ41" s="2"/>
    </row>
    <row r="42" spans="1:251" ht="21" customHeight="1">
      <c r="K42" s="229"/>
      <c r="L42" s="229"/>
      <c r="M42" s="229"/>
      <c r="N42" s="229"/>
      <c r="O42" s="229"/>
      <c r="P42" s="229"/>
      <c r="Q42" s="229"/>
      <c r="R42" s="229"/>
      <c r="V42" s="2">
        <v>2050</v>
      </c>
      <c r="W42" s="2"/>
      <c r="X42" s="2"/>
      <c r="Y42" s="2"/>
      <c r="Z42" s="2"/>
      <c r="IN42" s="3"/>
      <c r="IO42" s="3"/>
      <c r="IP42" s="3"/>
      <c r="IQ42" s="2"/>
    </row>
    <row r="43" spans="1:251" ht="18" customHeight="1">
      <c r="K43" s="229"/>
      <c r="L43" s="229"/>
      <c r="M43" s="229"/>
      <c r="N43" s="229"/>
      <c r="O43" s="229"/>
      <c r="P43" s="229"/>
      <c r="Q43" s="229"/>
      <c r="R43" s="229"/>
      <c r="V43" s="2">
        <v>2051</v>
      </c>
      <c r="W43" s="2"/>
      <c r="X43" s="2"/>
      <c r="Y43" s="2"/>
      <c r="Z43" s="2"/>
      <c r="IN43" s="3"/>
      <c r="IO43" s="3"/>
      <c r="IP43" s="3"/>
      <c r="IQ43" s="2"/>
    </row>
    <row r="44" spans="1:251" ht="18" customHeight="1">
      <c r="K44" s="229"/>
      <c r="L44" s="229"/>
      <c r="M44" s="229"/>
      <c r="N44" s="229"/>
      <c r="O44" s="229"/>
      <c r="P44" s="229"/>
      <c r="Q44" s="229"/>
      <c r="R44" s="229"/>
      <c r="V44" s="2">
        <v>2052</v>
      </c>
      <c r="W44" s="2"/>
      <c r="X44" s="2"/>
      <c r="Y44" s="2"/>
      <c r="Z44" s="2"/>
      <c r="IN44" s="3"/>
      <c r="IO44" s="3"/>
      <c r="IP44" s="3"/>
      <c r="IQ44" s="2"/>
    </row>
    <row r="45" spans="1:251" ht="18" customHeight="1">
      <c r="K45" s="229"/>
      <c r="L45" s="229"/>
      <c r="M45" s="229"/>
      <c r="N45" s="229"/>
      <c r="O45" s="229"/>
      <c r="P45" s="229"/>
      <c r="Q45" s="229"/>
      <c r="R45" s="229"/>
      <c r="V45" s="2">
        <v>2053</v>
      </c>
      <c r="W45" s="2"/>
      <c r="X45" s="2"/>
      <c r="Y45" s="2"/>
      <c r="Z45" s="2"/>
      <c r="IN45" s="3"/>
      <c r="IO45" s="3"/>
      <c r="IP45" s="3"/>
      <c r="IQ45" s="2"/>
    </row>
    <row r="46" spans="1:251" ht="18" customHeight="1">
      <c r="K46" s="17"/>
      <c r="L46" s="17"/>
      <c r="M46" s="17"/>
      <c r="N46" s="17"/>
      <c r="O46" s="17"/>
      <c r="P46" s="17"/>
      <c r="Q46" s="17"/>
      <c r="R46" s="17"/>
      <c r="V46" s="2">
        <v>2054</v>
      </c>
      <c r="W46" s="2"/>
      <c r="X46" s="2"/>
      <c r="Y46" s="2"/>
      <c r="Z46" s="2"/>
      <c r="IN46" s="3"/>
      <c r="IO46" s="3"/>
      <c r="IP46" s="3"/>
      <c r="IQ46" s="2"/>
    </row>
    <row r="47" spans="1:251">
      <c r="K47" s="17"/>
      <c r="L47" s="17"/>
      <c r="M47" s="17"/>
      <c r="N47" s="17"/>
      <c r="O47" s="17"/>
      <c r="P47" s="17"/>
      <c r="Q47" s="17"/>
      <c r="R47" s="17"/>
      <c r="V47" s="2">
        <v>2055</v>
      </c>
      <c r="W47" s="2"/>
      <c r="X47" s="2"/>
      <c r="Y47" s="2"/>
      <c r="Z47" s="2"/>
      <c r="IN47" s="3"/>
      <c r="IO47" s="3"/>
      <c r="IP47" s="3"/>
      <c r="IQ47" s="2"/>
    </row>
    <row r="48" spans="1:251">
      <c r="K48" s="17"/>
      <c r="L48" s="17"/>
      <c r="M48" s="17"/>
      <c r="N48" s="17"/>
      <c r="O48" s="17"/>
      <c r="P48" s="17"/>
      <c r="Q48" s="17"/>
      <c r="R48" s="17"/>
      <c r="V48" s="2">
        <v>2056</v>
      </c>
      <c r="W48" s="2"/>
      <c r="X48" s="2"/>
      <c r="Y48" s="2"/>
      <c r="Z48" s="2"/>
      <c r="IN48" s="3"/>
      <c r="IO48" s="3"/>
      <c r="IP48" s="3"/>
      <c r="IQ48" s="2"/>
    </row>
    <row r="49" spans="11:251">
      <c r="K49" s="17"/>
      <c r="L49" s="17"/>
      <c r="M49" s="17"/>
      <c r="N49" s="17"/>
      <c r="O49" s="17"/>
      <c r="P49" s="17"/>
      <c r="Q49" s="17"/>
      <c r="R49" s="17"/>
      <c r="V49" s="2">
        <v>2057</v>
      </c>
      <c r="W49" s="2"/>
      <c r="X49" s="2"/>
      <c r="Y49" s="2"/>
      <c r="Z49" s="2"/>
      <c r="IN49" s="3"/>
      <c r="IO49" s="3"/>
      <c r="IP49" s="3"/>
      <c r="IQ49" s="2"/>
    </row>
    <row r="50" spans="11:251">
      <c r="K50" s="17"/>
      <c r="L50" s="17"/>
      <c r="M50" s="17"/>
      <c r="N50" s="17"/>
      <c r="O50" s="17"/>
      <c r="P50" s="17"/>
      <c r="Q50" s="17"/>
      <c r="R50" s="17"/>
      <c r="V50" s="2">
        <v>2058</v>
      </c>
      <c r="W50" s="2"/>
      <c r="X50" s="2"/>
      <c r="Y50" s="2"/>
      <c r="Z50" s="2"/>
      <c r="IN50" s="3"/>
      <c r="IO50" s="3"/>
      <c r="IP50" s="3"/>
      <c r="IQ50" s="2"/>
    </row>
    <row r="51" spans="11:251">
      <c r="K51" s="17"/>
      <c r="L51" s="17"/>
      <c r="M51" s="17"/>
      <c r="N51" s="17"/>
      <c r="O51" s="17"/>
      <c r="P51" s="17"/>
      <c r="Q51" s="17"/>
      <c r="R51" s="17"/>
      <c r="V51" s="2">
        <v>2059</v>
      </c>
      <c r="W51" s="2"/>
      <c r="X51" s="2"/>
      <c r="Y51" s="2"/>
      <c r="Z51" s="2"/>
      <c r="IN51" s="3"/>
      <c r="IO51" s="3"/>
      <c r="IP51" s="3"/>
      <c r="IQ51" s="2"/>
    </row>
    <row r="52" spans="11:251">
      <c r="K52" s="17"/>
      <c r="L52" s="17"/>
      <c r="M52" s="17"/>
      <c r="N52" s="17"/>
      <c r="O52" s="17"/>
      <c r="P52" s="17"/>
      <c r="Q52" s="17"/>
      <c r="R52" s="17"/>
      <c r="V52" s="2">
        <v>2060</v>
      </c>
      <c r="W52" s="2"/>
      <c r="X52" s="2"/>
      <c r="Y52" s="2"/>
      <c r="Z52" s="2"/>
      <c r="IN52" s="3"/>
      <c r="IO52" s="3"/>
      <c r="IP52" s="3"/>
      <c r="IQ52" s="2"/>
    </row>
    <row r="53" spans="11:251">
      <c r="K53" s="17"/>
      <c r="L53" s="17"/>
      <c r="M53" s="17"/>
      <c r="N53" s="17"/>
      <c r="O53" s="17"/>
      <c r="P53" s="17"/>
      <c r="Q53" s="17"/>
      <c r="R53" s="17"/>
      <c r="V53" s="2">
        <v>2061</v>
      </c>
      <c r="W53" s="2"/>
      <c r="X53" s="2"/>
      <c r="Y53" s="2"/>
      <c r="Z53" s="2"/>
      <c r="IN53" s="3"/>
      <c r="IO53" s="3"/>
      <c r="IP53" s="3"/>
      <c r="IQ53" s="2"/>
    </row>
    <row r="54" spans="11:251">
      <c r="V54" s="2">
        <v>2062</v>
      </c>
      <c r="W54" s="2"/>
      <c r="X54" s="2"/>
      <c r="Y54" s="2"/>
      <c r="Z54" s="2"/>
      <c r="IN54" s="3"/>
      <c r="IO54" s="3"/>
      <c r="IP54" s="3"/>
      <c r="IQ54" s="2"/>
    </row>
    <row r="55" spans="11:251">
      <c r="V55" s="2">
        <v>2063</v>
      </c>
      <c r="W55" s="2"/>
      <c r="X55" s="2"/>
      <c r="Y55" s="2"/>
      <c r="Z55" s="2"/>
      <c r="IN55" s="3"/>
      <c r="IO55" s="3"/>
      <c r="IP55" s="3"/>
      <c r="IQ55" s="2"/>
    </row>
    <row r="56" spans="11:251">
      <c r="V56" s="2">
        <v>2064</v>
      </c>
      <c r="W56" s="2"/>
      <c r="X56" s="2"/>
      <c r="Y56" s="2"/>
      <c r="Z56" s="2"/>
      <c r="IN56" s="3"/>
      <c r="IO56" s="3"/>
      <c r="IP56" s="3"/>
      <c r="IQ56" s="2"/>
    </row>
    <row r="57" spans="11:251">
      <c r="V57" s="2">
        <v>2065</v>
      </c>
      <c r="W57" s="2"/>
      <c r="X57" s="2"/>
      <c r="Y57" s="2"/>
      <c r="Z57" s="2"/>
      <c r="IN57" s="3"/>
      <c r="IO57" s="3"/>
      <c r="IP57" s="3"/>
      <c r="IQ57" s="2"/>
    </row>
    <row r="58" spans="11:251">
      <c r="V58" s="2">
        <v>2066</v>
      </c>
      <c r="W58" s="2"/>
      <c r="X58" s="2"/>
      <c r="Y58" s="2"/>
      <c r="Z58" s="2"/>
      <c r="IN58" s="3"/>
      <c r="IO58" s="3"/>
      <c r="IP58" s="3"/>
      <c r="IQ58" s="2"/>
    </row>
    <row r="59" spans="11:251">
      <c r="V59" s="2">
        <v>2067</v>
      </c>
      <c r="W59" s="2"/>
      <c r="X59" s="2"/>
      <c r="Y59" s="2"/>
      <c r="Z59" s="2"/>
      <c r="IN59" s="3"/>
      <c r="IO59" s="3"/>
      <c r="IP59" s="3"/>
      <c r="IQ59" s="2"/>
    </row>
    <row r="60" spans="11:251">
      <c r="V60" s="2">
        <v>2068</v>
      </c>
      <c r="W60" s="2"/>
      <c r="X60" s="2"/>
      <c r="Y60" s="2"/>
      <c r="Z60" s="2"/>
      <c r="IN60" s="3"/>
      <c r="IO60" s="3"/>
      <c r="IP60" s="3"/>
      <c r="IQ60" s="2"/>
    </row>
    <row r="61" spans="11:251">
      <c r="V61" s="2">
        <v>2069</v>
      </c>
      <c r="W61" s="2"/>
      <c r="X61" s="2"/>
      <c r="Y61" s="2"/>
      <c r="Z61" s="2"/>
      <c r="IN61" s="3"/>
      <c r="IO61" s="3"/>
      <c r="IP61" s="3"/>
      <c r="IQ61" s="2"/>
    </row>
    <row r="62" spans="11:251">
      <c r="V62" s="2">
        <v>2070</v>
      </c>
      <c r="W62" s="2"/>
      <c r="X62" s="2"/>
      <c r="Y62" s="2"/>
      <c r="Z62" s="2"/>
      <c r="IN62" s="3"/>
      <c r="IO62" s="3"/>
      <c r="IP62" s="3"/>
      <c r="IQ62" s="2"/>
    </row>
    <row r="63" spans="11:251">
      <c r="V63" s="2">
        <v>2071</v>
      </c>
      <c r="W63" s="2"/>
      <c r="X63" s="2"/>
      <c r="Y63" s="2"/>
      <c r="Z63" s="2"/>
      <c r="IN63" s="3"/>
      <c r="IO63" s="3"/>
      <c r="IP63" s="3"/>
      <c r="IQ63" s="2"/>
    </row>
    <row r="64" spans="11:251">
      <c r="V64" s="2">
        <v>2072</v>
      </c>
      <c r="W64" s="2"/>
      <c r="X64" s="2"/>
      <c r="Y64" s="2"/>
      <c r="Z64" s="2"/>
      <c r="IN64" s="3"/>
      <c r="IO64" s="3"/>
      <c r="IP64" s="3"/>
      <c r="IQ64" s="2"/>
    </row>
    <row r="65" spans="22:251">
      <c r="V65" s="2">
        <v>2073</v>
      </c>
      <c r="W65" s="2"/>
      <c r="X65" s="2"/>
      <c r="Y65" s="2"/>
      <c r="Z65" s="2"/>
      <c r="IN65" s="3"/>
      <c r="IO65" s="3"/>
      <c r="IP65" s="3"/>
      <c r="IQ65" s="2"/>
    </row>
    <row r="66" spans="22:251">
      <c r="V66" s="2">
        <v>2074</v>
      </c>
      <c r="W66" s="2"/>
      <c r="X66" s="2"/>
      <c r="Y66" s="2"/>
      <c r="Z66" s="2"/>
      <c r="IN66" s="3"/>
      <c r="IO66" s="3"/>
      <c r="IP66" s="3"/>
      <c r="IQ66" s="2"/>
    </row>
    <row r="67" spans="22:251">
      <c r="V67" s="2">
        <v>2075</v>
      </c>
      <c r="W67" s="2"/>
      <c r="X67" s="2"/>
      <c r="Y67" s="2"/>
      <c r="Z67" s="2"/>
      <c r="IN67" s="3"/>
      <c r="IO67" s="3"/>
      <c r="IP67" s="3"/>
      <c r="IQ67" s="2"/>
    </row>
    <row r="68" spans="22:251">
      <c r="V68" s="2">
        <v>2076</v>
      </c>
      <c r="W68" s="2"/>
      <c r="X68" s="2"/>
      <c r="Y68" s="2"/>
      <c r="Z68" s="2"/>
      <c r="IN68" s="3"/>
      <c r="IO68" s="3"/>
      <c r="IP68" s="3"/>
      <c r="IQ68" s="2"/>
    </row>
    <row r="69" spans="22:251">
      <c r="V69" s="2">
        <v>2077</v>
      </c>
      <c r="W69" s="2"/>
      <c r="X69" s="2"/>
      <c r="Y69" s="2"/>
      <c r="Z69" s="2"/>
      <c r="IN69" s="3"/>
      <c r="IO69" s="3"/>
      <c r="IP69" s="3"/>
      <c r="IQ69" s="2"/>
    </row>
    <row r="70" spans="22:251">
      <c r="V70" s="2">
        <v>2078</v>
      </c>
      <c r="W70" s="2"/>
      <c r="X70" s="2"/>
      <c r="Y70" s="2"/>
      <c r="Z70" s="2"/>
      <c r="IN70" s="3"/>
      <c r="IO70" s="3"/>
      <c r="IP70" s="3"/>
      <c r="IQ70" s="2"/>
    </row>
    <row r="71" spans="22:251">
      <c r="V71" s="2">
        <v>2079</v>
      </c>
      <c r="W71" s="2"/>
      <c r="X71" s="2"/>
      <c r="Y71" s="2"/>
      <c r="Z71" s="2"/>
      <c r="IN71" s="3"/>
      <c r="IO71" s="3"/>
      <c r="IP71" s="3"/>
      <c r="IQ71" s="2"/>
    </row>
    <row r="72" spans="22:251">
      <c r="V72" s="2">
        <v>2080</v>
      </c>
      <c r="W72" s="2"/>
      <c r="X72" s="2"/>
      <c r="Y72" s="2"/>
      <c r="Z72" s="2"/>
      <c r="IN72" s="3"/>
      <c r="IO72" s="3"/>
      <c r="IP72" s="3"/>
      <c r="IQ72" s="2"/>
    </row>
    <row r="73" spans="22:251">
      <c r="V73" s="2">
        <v>2081</v>
      </c>
      <c r="W73" s="2"/>
      <c r="X73" s="2"/>
      <c r="Y73" s="2"/>
      <c r="Z73" s="2"/>
      <c r="IN73" s="3"/>
      <c r="IO73" s="3"/>
      <c r="IP73" s="3"/>
      <c r="IQ73" s="2"/>
    </row>
    <row r="74" spans="22:251">
      <c r="V74" s="2">
        <v>2082</v>
      </c>
      <c r="W74" s="2"/>
      <c r="X74" s="2"/>
      <c r="Y74" s="2"/>
      <c r="Z74" s="2"/>
      <c r="IN74" s="3"/>
      <c r="IO74" s="3"/>
      <c r="IP74" s="3"/>
      <c r="IQ74" s="2"/>
    </row>
    <row r="75" spans="22:251">
      <c r="V75" s="2">
        <v>2083</v>
      </c>
      <c r="W75" s="2"/>
      <c r="X75" s="2"/>
      <c r="Y75" s="2"/>
      <c r="Z75" s="2"/>
      <c r="IN75" s="3"/>
      <c r="IO75" s="3"/>
      <c r="IP75" s="3"/>
      <c r="IQ75" s="2"/>
    </row>
    <row r="76" spans="22:251">
      <c r="V76" s="2">
        <v>2084</v>
      </c>
      <c r="W76" s="2"/>
      <c r="X76" s="2"/>
      <c r="Y76" s="2"/>
      <c r="Z76" s="2"/>
      <c r="IN76" s="3"/>
      <c r="IO76" s="3"/>
      <c r="IP76" s="3"/>
      <c r="IQ76" s="2"/>
    </row>
    <row r="77" spans="22:251">
      <c r="V77" s="2">
        <v>2085</v>
      </c>
      <c r="W77" s="2"/>
      <c r="X77" s="2"/>
      <c r="Y77" s="2"/>
      <c r="Z77" s="2"/>
      <c r="IN77" s="3"/>
      <c r="IO77" s="3"/>
      <c r="IP77" s="3"/>
      <c r="IQ77" s="2"/>
    </row>
    <row r="78" spans="22:251">
      <c r="V78" s="2">
        <v>2086</v>
      </c>
      <c r="W78" s="2"/>
      <c r="X78" s="2"/>
      <c r="Y78" s="2"/>
      <c r="Z78" s="2"/>
      <c r="IN78" s="3"/>
      <c r="IO78" s="3"/>
      <c r="IP78" s="3"/>
      <c r="IQ78" s="2"/>
    </row>
    <row r="79" spans="22:251">
      <c r="V79" s="2">
        <v>2087</v>
      </c>
      <c r="W79" s="2"/>
      <c r="X79" s="2"/>
      <c r="Y79" s="2"/>
      <c r="Z79" s="2"/>
      <c r="IN79" s="3"/>
      <c r="IO79" s="3"/>
      <c r="IP79" s="3"/>
      <c r="IQ79" s="2"/>
    </row>
    <row r="80" spans="22:251">
      <c r="V80" s="2">
        <v>2088</v>
      </c>
      <c r="W80" s="2"/>
      <c r="X80" s="2"/>
      <c r="Y80" s="2"/>
      <c r="Z80" s="2"/>
      <c r="IN80" s="3"/>
      <c r="IO80" s="3"/>
      <c r="IP80" s="3"/>
      <c r="IQ80" s="2"/>
    </row>
    <row r="81" spans="22:256">
      <c r="V81" s="2">
        <v>2089</v>
      </c>
      <c r="W81" s="2"/>
      <c r="X81" s="2"/>
      <c r="Y81" s="2"/>
      <c r="Z81" s="2"/>
      <c r="IN81" s="3"/>
      <c r="IO81" s="3"/>
      <c r="IP81" s="3"/>
      <c r="IQ81" s="2"/>
    </row>
    <row r="82" spans="22:256">
      <c r="V82" s="2">
        <v>2090</v>
      </c>
      <c r="W82" s="2"/>
      <c r="X82" s="2"/>
      <c r="Y82" s="2"/>
      <c r="Z82" s="2"/>
      <c r="IN82" s="3"/>
      <c r="IO82" s="3"/>
      <c r="IP82" s="3"/>
      <c r="IQ82" s="2"/>
    </row>
    <row r="83" spans="22:256">
      <c r="V83" s="2">
        <v>2091</v>
      </c>
      <c r="W83" s="2"/>
      <c r="X83" s="2"/>
      <c r="Y83" s="2"/>
      <c r="Z83" s="2"/>
      <c r="IN83" s="3"/>
      <c r="IO83" s="3"/>
      <c r="IP83" s="3"/>
      <c r="IQ83" s="2"/>
    </row>
    <row r="84" spans="22:256">
      <c r="V84" s="2">
        <v>2092</v>
      </c>
      <c r="W84" s="2"/>
      <c r="X84" s="2"/>
      <c r="Y84" s="2"/>
      <c r="Z84" s="2"/>
      <c r="IN84" s="3"/>
      <c r="IO84" s="3"/>
      <c r="IP84" s="3"/>
      <c r="IQ84" s="2"/>
    </row>
    <row r="85" spans="22:256">
      <c r="V85" s="2">
        <v>2093</v>
      </c>
      <c r="W85" s="2"/>
      <c r="X85" s="2"/>
      <c r="Y85" s="2"/>
      <c r="Z85" s="2"/>
      <c r="IN85" s="3"/>
      <c r="IO85" s="3"/>
      <c r="IP85" s="3"/>
      <c r="IQ85" s="2"/>
    </row>
    <row r="86" spans="22:256">
      <c r="V86" s="2">
        <v>2094</v>
      </c>
      <c r="W86" s="2"/>
      <c r="X86" s="2"/>
      <c r="Y86" s="2"/>
      <c r="Z86" s="2"/>
      <c r="IN86" s="3"/>
      <c r="IO86" s="3"/>
      <c r="IP86" s="3"/>
      <c r="IQ86" s="2"/>
    </row>
    <row r="87" spans="22:256">
      <c r="V87" s="2">
        <v>2095</v>
      </c>
      <c r="W87" s="2"/>
      <c r="X87" s="2"/>
      <c r="Y87" s="2"/>
      <c r="Z87" s="2"/>
      <c r="IN87" s="3"/>
      <c r="IO87" s="3"/>
      <c r="IP87" s="3"/>
      <c r="IQ87" s="2"/>
    </row>
    <row r="88" spans="22:256">
      <c r="V88" s="2">
        <v>2096</v>
      </c>
      <c r="W88" s="2"/>
      <c r="X88" s="2"/>
      <c r="Y88" s="2"/>
      <c r="Z88" s="2"/>
      <c r="IN88" s="3"/>
      <c r="IO88" s="3"/>
      <c r="IP88" s="3"/>
      <c r="IQ88" s="2"/>
    </row>
    <row r="89" spans="22:256">
      <c r="V89" s="2">
        <v>2097</v>
      </c>
      <c r="W89" s="2"/>
      <c r="X89" s="2"/>
      <c r="Y89" s="2"/>
      <c r="Z89" s="2"/>
      <c r="IN89" s="3"/>
      <c r="IO89" s="3"/>
      <c r="IP89" s="3"/>
      <c r="IQ89" s="2"/>
    </row>
    <row r="90" spans="22:256">
      <c r="V90" s="2">
        <v>2098</v>
      </c>
      <c r="W90" s="2"/>
      <c r="X90" s="2"/>
      <c r="Y90" s="2"/>
      <c r="Z90" s="2"/>
      <c r="IN90" s="3"/>
      <c r="IO90" s="3"/>
      <c r="IP90" s="3"/>
      <c r="IQ90" s="2"/>
    </row>
    <row r="91" spans="22:256">
      <c r="V91" s="2">
        <v>2099</v>
      </c>
      <c r="W91" s="2"/>
      <c r="X91" s="2"/>
      <c r="Y91" s="2"/>
      <c r="Z91" s="2"/>
      <c r="IN91" s="3"/>
      <c r="IO91" s="3"/>
      <c r="IP91" s="3"/>
      <c r="IQ91" s="2"/>
    </row>
    <row r="92" spans="22:256">
      <c r="V92" s="2">
        <v>2097</v>
      </c>
      <c r="W92" s="2"/>
      <c r="X92" s="2"/>
      <c r="Y92" s="2"/>
      <c r="Z92" s="2"/>
      <c r="IN92" s="3"/>
      <c r="IO92" s="3"/>
      <c r="IP92" s="3"/>
      <c r="IQ92" s="3"/>
    </row>
    <row r="93" spans="22:256">
      <c r="V93" s="3"/>
      <c r="W93" s="3"/>
      <c r="X93" s="3"/>
      <c r="Y93" s="3"/>
      <c r="Z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22:256">
      <c r="IN94" s="3"/>
      <c r="IO94" s="3"/>
      <c r="IP94" s="3"/>
      <c r="IQ94" s="3"/>
      <c r="IR94" s="3"/>
      <c r="IS94" s="3"/>
      <c r="IT94" s="3"/>
      <c r="IU94" s="3"/>
      <c r="IV94" s="3"/>
    </row>
    <row r="95" spans="22:256">
      <c r="IN95" s="3"/>
      <c r="IO95" s="3"/>
      <c r="IP95" s="3"/>
      <c r="IQ95" s="3"/>
      <c r="IR95" s="3"/>
      <c r="IS95" s="3"/>
      <c r="IT95" s="3"/>
      <c r="IU95" s="3"/>
      <c r="IV95" s="3"/>
    </row>
    <row r="96" spans="22:256">
      <c r="IN96" s="3"/>
      <c r="IO96" s="3"/>
      <c r="IP96" s="3"/>
      <c r="IQ96" s="3"/>
      <c r="IR96" s="3"/>
      <c r="IS96" s="3"/>
      <c r="IT96" s="3"/>
      <c r="IU96" s="3"/>
      <c r="IV96" s="3"/>
    </row>
    <row r="97" spans="248:256">
      <c r="IN97" s="3"/>
      <c r="IO97" s="3"/>
      <c r="IP97" s="3"/>
      <c r="IQ97" s="3"/>
      <c r="IR97" s="3"/>
      <c r="IS97" s="3"/>
      <c r="IT97" s="3"/>
      <c r="IU97" s="3"/>
      <c r="IV97" s="3"/>
    </row>
    <row r="98" spans="248:256">
      <c r="IN98" s="3"/>
      <c r="IO98" s="3"/>
      <c r="IP98" s="3"/>
      <c r="IQ98" s="3"/>
      <c r="IU98" s="3"/>
      <c r="IV98" s="3"/>
    </row>
    <row r="99" spans="248:256">
      <c r="IN99" s="3"/>
      <c r="IO99" s="3"/>
      <c r="IP99" s="3"/>
      <c r="IQ99" s="3"/>
      <c r="IU99" s="3"/>
      <c r="IV99" s="3"/>
    </row>
    <row r="100" spans="248:256">
      <c r="IN100" s="3"/>
      <c r="IO100" s="3"/>
      <c r="IP100" s="3"/>
      <c r="IQ100" s="3"/>
      <c r="IU100" s="3"/>
      <c r="IV100" s="3"/>
    </row>
    <row r="101" spans="248:256">
      <c r="IN101" s="3"/>
      <c r="IO101" s="3"/>
      <c r="IP101" s="3"/>
      <c r="IQ101" s="3"/>
      <c r="IU101" s="3"/>
      <c r="IV101" s="3"/>
    </row>
    <row r="102" spans="248:256">
      <c r="IN102" s="3"/>
      <c r="IO102" s="3"/>
      <c r="IP102" s="3"/>
      <c r="IQ102" s="3"/>
      <c r="IU102" s="3"/>
      <c r="IV102" s="3"/>
    </row>
    <row r="103" spans="248:256">
      <c r="IN103" s="3"/>
      <c r="IO103" s="3"/>
      <c r="IP103" s="3"/>
      <c r="IQ103" s="3"/>
      <c r="IU103" s="3"/>
      <c r="IV103" s="3"/>
    </row>
  </sheetData>
  <sheetProtection password="B44F" sheet="1" objects="1" scenarios="1" selectLockedCells="1"/>
  <dataConsolidate/>
  <mergeCells count="45">
    <mergeCell ref="K45:R45"/>
    <mergeCell ref="K40:R40"/>
    <mergeCell ref="K34:R34"/>
    <mergeCell ref="K35:R35"/>
    <mergeCell ref="K41:R41"/>
    <mergeCell ref="K42:R42"/>
    <mergeCell ref="K43:R43"/>
    <mergeCell ref="K44:R44"/>
    <mergeCell ref="K38:R38"/>
    <mergeCell ref="K39:R39"/>
    <mergeCell ref="K31:R31"/>
    <mergeCell ref="K32:R32"/>
    <mergeCell ref="K33:R33"/>
    <mergeCell ref="C30:H30"/>
    <mergeCell ref="K29:R29"/>
    <mergeCell ref="C31:H31"/>
    <mergeCell ref="K30:R30"/>
    <mergeCell ref="K36:R36"/>
    <mergeCell ref="C22:H22"/>
    <mergeCell ref="K22:R22"/>
    <mergeCell ref="K23:R23"/>
    <mergeCell ref="C25:H25"/>
    <mergeCell ref="K24:R24"/>
    <mergeCell ref="C26:H26"/>
    <mergeCell ref="K25:R25"/>
    <mergeCell ref="C23:H23"/>
    <mergeCell ref="B29:H29"/>
    <mergeCell ref="K26:R26"/>
    <mergeCell ref="K17:R17"/>
    <mergeCell ref="K19:R19"/>
    <mergeCell ref="K20:R20"/>
    <mergeCell ref="A1:I1"/>
    <mergeCell ref="J1:S1"/>
    <mergeCell ref="K21:R21"/>
    <mergeCell ref="C24:H24"/>
    <mergeCell ref="B35:I35"/>
    <mergeCell ref="B36:I36"/>
    <mergeCell ref="C11:F11"/>
    <mergeCell ref="K18:R18"/>
    <mergeCell ref="K8:Q8"/>
    <mergeCell ref="A9:I10"/>
    <mergeCell ref="K9:R9"/>
    <mergeCell ref="K10:R10"/>
    <mergeCell ref="K11:R11"/>
    <mergeCell ref="K12:R12"/>
  </mergeCells>
  <dataValidations count="6">
    <dataValidation type="list" allowBlank="1" showInputMessage="1" showErrorMessage="1" sqref="C24:H24">
      <formula1>$U$3:$U$5</formula1>
    </dataValidation>
    <dataValidation type="list" allowBlank="1" showInputMessage="1" showErrorMessage="1" sqref="C25:H25">
      <formula1>$W$3:$W$7</formula1>
    </dataValidation>
    <dataValidation showInputMessage="1" showErrorMessage="1" sqref="C23:H23"/>
    <dataValidation type="list" allowBlank="1" showInputMessage="1" showErrorMessage="1" sqref="C27">
      <formula1>$T$3:$T$5</formula1>
    </dataValidation>
    <dataValidation type="list" allowBlank="1" showInputMessage="1" showErrorMessage="1" sqref="C26:H26">
      <formula1>$V$3:$V$92</formula1>
    </dataValidation>
    <dataValidation type="list" allowBlank="1" showInputMessage="1" showErrorMessage="1" sqref="C28">
      <formula1>$T$4:$T$5</formula1>
    </dataValidation>
  </dataValidations>
  <hyperlinks>
    <hyperlink ref="B36:I36" location="'Биланс на успех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104"/>
  <sheetViews>
    <sheetView showGridLines="0" tabSelected="1" topLeftCell="A76" zoomScaleNormal="100" workbookViewId="0">
      <selection activeCell="A92" sqref="A92"/>
    </sheetView>
  </sheetViews>
  <sheetFormatPr defaultRowHeight="12.75"/>
  <cols>
    <col min="1" max="1" width="75" style="109" customWidth="1"/>
    <col min="2" max="2" width="6.140625" style="84" customWidth="1"/>
    <col min="3" max="3" width="9.140625" style="84" customWidth="1"/>
    <col min="4" max="5" width="12.28515625" style="84" customWidth="1"/>
    <col min="6" max="6" width="99.42578125" style="110" customWidth="1"/>
    <col min="7" max="7" width="18.7109375" style="84" customWidth="1"/>
    <col min="8" max="16384" width="9.140625" style="84"/>
  </cols>
  <sheetData>
    <row r="1" spans="1:6" ht="17.25">
      <c r="A1" s="233" t="s">
        <v>166</v>
      </c>
      <c r="B1" s="233"/>
      <c r="C1" s="83"/>
      <c r="D1" s="83"/>
      <c r="E1" s="83"/>
      <c r="F1" s="83"/>
    </row>
    <row r="2" spans="1:6" ht="10.5" customHeight="1">
      <c r="A2" s="85"/>
      <c r="B2" s="86"/>
      <c r="C2" s="86"/>
      <c r="D2" s="86"/>
      <c r="E2" s="86"/>
      <c r="F2" s="86"/>
    </row>
    <row r="3" spans="1:6" ht="15.75" customHeight="1">
      <c r="A3" s="87" t="s">
        <v>153</v>
      </c>
      <c r="B3" s="242" t="str">
        <f>'ФИ-Почетна'!$C$22</f>
        <v>Осигурување МАКЕДОНИЈА ад Виена Иншуранс Груп</v>
      </c>
      <c r="C3" s="242"/>
      <c r="D3" s="242"/>
      <c r="E3" s="242"/>
      <c r="F3" s="86"/>
    </row>
    <row r="4" spans="1:6" ht="12.75" customHeight="1">
      <c r="A4" s="87" t="s">
        <v>155</v>
      </c>
      <c r="B4" s="242" t="str">
        <f>'ФИ-Почетна'!C25</f>
        <v>01.01 - 30.09</v>
      </c>
      <c r="C4" s="242"/>
      <c r="D4" s="88"/>
      <c r="E4" s="88"/>
      <c r="F4" s="86"/>
    </row>
    <row r="5" spans="1:6" ht="12.75" customHeight="1">
      <c r="A5" s="87" t="s">
        <v>156</v>
      </c>
      <c r="B5" s="88">
        <f>'ФИ-Почетна'!$C$26</f>
        <v>2018</v>
      </c>
      <c r="C5" s="88"/>
      <c r="D5" s="88"/>
      <c r="E5" s="88"/>
      <c r="F5" s="86"/>
    </row>
    <row r="6" spans="1:6" ht="12.75" customHeight="1">
      <c r="A6" s="87" t="s">
        <v>210</v>
      </c>
      <c r="B6" s="88" t="str">
        <f>'ФИ-Почетна'!$C$27</f>
        <v>не</v>
      </c>
      <c r="C6" s="88"/>
      <c r="D6" s="88"/>
      <c r="E6" s="88"/>
      <c r="F6" s="86"/>
    </row>
    <row r="7" spans="1:6" ht="21" customHeight="1">
      <c r="A7" s="232" t="s">
        <v>163</v>
      </c>
      <c r="B7" s="232"/>
      <c r="C7" s="232"/>
      <c r="D7" s="232"/>
      <c r="E7" s="232"/>
      <c r="F7" s="89"/>
    </row>
    <row r="8" spans="1:6" ht="13.5" thickBot="1">
      <c r="A8" s="90"/>
      <c r="B8" s="91"/>
      <c r="C8" s="91"/>
      <c r="D8" s="91"/>
      <c r="E8" s="91"/>
      <c r="F8" s="92"/>
    </row>
    <row r="9" spans="1:6" ht="20.25" customHeight="1" thickTop="1">
      <c r="A9" s="236" t="s">
        <v>7</v>
      </c>
      <c r="B9" s="238" t="s">
        <v>162</v>
      </c>
      <c r="C9" s="240" t="s">
        <v>131</v>
      </c>
      <c r="D9" s="234" t="s">
        <v>132</v>
      </c>
      <c r="E9" s="235"/>
      <c r="F9" s="230" t="s">
        <v>0</v>
      </c>
    </row>
    <row r="10" spans="1:6" ht="32.25" customHeight="1">
      <c r="A10" s="237"/>
      <c r="B10" s="239"/>
      <c r="C10" s="241"/>
      <c r="D10" s="93" t="s">
        <v>133</v>
      </c>
      <c r="E10" s="94" t="s">
        <v>134</v>
      </c>
      <c r="F10" s="231"/>
    </row>
    <row r="11" spans="1:6" ht="11.25" customHeight="1">
      <c r="A11" s="95">
        <v>1</v>
      </c>
      <c r="B11" s="96">
        <v>2</v>
      </c>
      <c r="C11" s="97">
        <v>3</v>
      </c>
      <c r="D11" s="98">
        <v>4</v>
      </c>
      <c r="E11" s="99">
        <v>5</v>
      </c>
      <c r="F11" s="231"/>
    </row>
    <row r="12" spans="1:6" ht="14.25" customHeight="1">
      <c r="A12" s="154" t="s">
        <v>201</v>
      </c>
      <c r="B12" s="155">
        <v>200</v>
      </c>
      <c r="C12" s="34"/>
      <c r="D12" s="111">
        <f>D13+D22+D36+D37+D38</f>
        <v>625059849</v>
      </c>
      <c r="E12" s="112">
        <f>E13+E22+E36+E37+E38</f>
        <v>603970184</v>
      </c>
      <c r="F12" s="100"/>
    </row>
    <row r="13" spans="1:6" ht="30" customHeight="1">
      <c r="A13" s="156" t="s">
        <v>8</v>
      </c>
      <c r="B13" s="157">
        <v>201</v>
      </c>
      <c r="C13" s="35"/>
      <c r="D13" s="113">
        <f>D14+D15+D16-D17-D18-D19+D20+D21</f>
        <v>444881016</v>
      </c>
      <c r="E13" s="114">
        <f>E14+E15+E16-E17-E18-E19+E20+E21</f>
        <v>420836695</v>
      </c>
      <c r="F13" s="101"/>
    </row>
    <row r="14" spans="1:6" ht="14.25" customHeight="1">
      <c r="A14" s="158" t="s">
        <v>9</v>
      </c>
      <c r="B14" s="159">
        <v>202</v>
      </c>
      <c r="C14" s="36"/>
      <c r="D14" s="247">
        <v>722569284</v>
      </c>
      <c r="E14" s="247">
        <v>683110377</v>
      </c>
      <c r="F14" s="101">
        <v>700</v>
      </c>
    </row>
    <row r="15" spans="1:6" ht="14.25" customHeight="1">
      <c r="A15" s="160" t="s">
        <v>10</v>
      </c>
      <c r="B15" s="161">
        <v>203</v>
      </c>
      <c r="C15" s="37"/>
      <c r="D15" s="247">
        <v>10924342</v>
      </c>
      <c r="E15" s="247">
        <v>17478949</v>
      </c>
      <c r="F15" s="101">
        <v>701</v>
      </c>
    </row>
    <row r="16" spans="1:6" ht="14.25" customHeight="1">
      <c r="A16" s="160" t="s">
        <v>11</v>
      </c>
      <c r="B16" s="161">
        <v>204</v>
      </c>
      <c r="C16" s="37"/>
      <c r="D16" s="247">
        <v>110210</v>
      </c>
      <c r="E16" s="247">
        <v>0</v>
      </c>
      <c r="F16" s="101">
        <v>702</v>
      </c>
    </row>
    <row r="17" spans="1:6" ht="14.25" customHeight="1">
      <c r="A17" s="160" t="s">
        <v>12</v>
      </c>
      <c r="B17" s="161">
        <v>205</v>
      </c>
      <c r="C17" s="37"/>
      <c r="D17" s="247">
        <v>0</v>
      </c>
      <c r="E17" s="247">
        <v>0</v>
      </c>
      <c r="F17" s="101">
        <v>703</v>
      </c>
    </row>
    <row r="18" spans="1:6" ht="14.25" customHeight="1">
      <c r="A18" s="160" t="s">
        <v>13</v>
      </c>
      <c r="B18" s="161">
        <v>206</v>
      </c>
      <c r="C18" s="37"/>
      <c r="D18" s="247">
        <v>241623576</v>
      </c>
      <c r="E18" s="247">
        <v>222226012</v>
      </c>
      <c r="F18" s="101">
        <v>704</v>
      </c>
    </row>
    <row r="19" spans="1:6" ht="14.25" customHeight="1">
      <c r="A19" s="160" t="s">
        <v>106</v>
      </c>
      <c r="B19" s="161">
        <v>207</v>
      </c>
      <c r="C19" s="37"/>
      <c r="D19" s="247">
        <v>55228073</v>
      </c>
      <c r="E19" s="247">
        <v>43091342</v>
      </c>
      <c r="F19" s="101">
        <v>705</v>
      </c>
    </row>
    <row r="20" spans="1:6" ht="14.25" customHeight="1">
      <c r="A20" s="160" t="s">
        <v>107</v>
      </c>
      <c r="B20" s="161">
        <v>208</v>
      </c>
      <c r="C20" s="37"/>
      <c r="D20" s="247">
        <v>0</v>
      </c>
      <c r="E20" s="247">
        <v>0</v>
      </c>
      <c r="F20" s="101">
        <v>706</v>
      </c>
    </row>
    <row r="21" spans="1:6" ht="14.25" customHeight="1">
      <c r="A21" s="162" t="s">
        <v>108</v>
      </c>
      <c r="B21" s="163">
        <v>209</v>
      </c>
      <c r="C21" s="38"/>
      <c r="D21" s="247">
        <v>8128829</v>
      </c>
      <c r="E21" s="247">
        <v>-14435277</v>
      </c>
      <c r="F21" s="101" t="s">
        <v>14</v>
      </c>
    </row>
    <row r="22" spans="1:6" ht="14.25" customHeight="1">
      <c r="A22" s="164" t="s">
        <v>15</v>
      </c>
      <c r="B22" s="165">
        <v>210</v>
      </c>
      <c r="C22" s="39"/>
      <c r="D22" s="26">
        <f>D23+D24+D28+D29+D30+D31+D35</f>
        <v>49290076</v>
      </c>
      <c r="E22" s="27">
        <f>E23+E24+E28+E29+E30+E31+E35</f>
        <v>53567512</v>
      </c>
      <c r="F22" s="101" t="s">
        <v>16</v>
      </c>
    </row>
    <row r="23" spans="1:6" ht="26.25" customHeight="1">
      <c r="A23" s="166" t="s">
        <v>17</v>
      </c>
      <c r="B23" s="167">
        <v>211</v>
      </c>
      <c r="C23" s="40"/>
      <c r="D23" s="24"/>
      <c r="E23" s="57"/>
      <c r="F23" s="101" t="s">
        <v>129</v>
      </c>
    </row>
    <row r="24" spans="1:6" ht="14.25" customHeight="1">
      <c r="A24" s="168" t="s">
        <v>18</v>
      </c>
      <c r="B24" s="169">
        <v>212</v>
      </c>
      <c r="C24" s="41"/>
      <c r="D24" s="25">
        <f>D25+D26+D27</f>
        <v>27474878</v>
      </c>
      <c r="E24" s="58">
        <f>E25+E26+E27</f>
        <v>28953316</v>
      </c>
      <c r="F24" s="102"/>
    </row>
    <row r="25" spans="1:6" ht="14.25" customHeight="1">
      <c r="A25" s="170" t="s">
        <v>19</v>
      </c>
      <c r="B25" s="161">
        <v>213</v>
      </c>
      <c r="C25" s="37"/>
      <c r="D25" s="247">
        <v>27474878</v>
      </c>
      <c r="E25" s="247">
        <v>28849616</v>
      </c>
      <c r="F25" s="101" t="s">
        <v>20</v>
      </c>
    </row>
    <row r="26" spans="1:6" ht="14.25" customHeight="1">
      <c r="A26" s="170" t="s">
        <v>21</v>
      </c>
      <c r="B26" s="161">
        <v>214</v>
      </c>
      <c r="C26" s="37"/>
      <c r="D26" s="247">
        <v>0</v>
      </c>
      <c r="E26" s="247">
        <v>0</v>
      </c>
      <c r="F26" s="101" t="s">
        <v>22</v>
      </c>
    </row>
    <row r="27" spans="1:6" ht="14.25" customHeight="1">
      <c r="A27" s="170" t="s">
        <v>23</v>
      </c>
      <c r="B27" s="161">
        <v>215</v>
      </c>
      <c r="C27" s="37"/>
      <c r="D27" s="247">
        <v>0</v>
      </c>
      <c r="E27" s="247">
        <v>103700</v>
      </c>
      <c r="F27" s="101">
        <v>7263</v>
      </c>
    </row>
    <row r="28" spans="1:6" ht="14.25" customHeight="1">
      <c r="A28" s="168" t="s">
        <v>24</v>
      </c>
      <c r="B28" s="169">
        <v>216</v>
      </c>
      <c r="C28" s="41"/>
      <c r="D28" s="247">
        <v>16659369</v>
      </c>
      <c r="E28" s="247">
        <v>17257107</v>
      </c>
      <c r="F28" s="101" t="s">
        <v>25</v>
      </c>
    </row>
    <row r="29" spans="1:6" ht="14.25" customHeight="1">
      <c r="A29" s="168" t="s">
        <v>26</v>
      </c>
      <c r="B29" s="169">
        <v>217</v>
      </c>
      <c r="C29" s="41"/>
      <c r="D29" s="247">
        <v>1181603</v>
      </c>
      <c r="E29" s="247">
        <v>3749193</v>
      </c>
      <c r="F29" s="101" t="s">
        <v>27</v>
      </c>
    </row>
    <row r="30" spans="1:6" ht="26.25" customHeight="1">
      <c r="A30" s="168" t="s">
        <v>28</v>
      </c>
      <c r="B30" s="169">
        <v>218</v>
      </c>
      <c r="C30" s="41"/>
      <c r="D30" s="25"/>
      <c r="E30" s="58"/>
      <c r="F30" s="101" t="s">
        <v>29</v>
      </c>
    </row>
    <row r="31" spans="1:6" ht="27.75" customHeight="1">
      <c r="A31" s="168" t="s">
        <v>30</v>
      </c>
      <c r="B31" s="169">
        <v>219</v>
      </c>
      <c r="C31" s="41"/>
      <c r="D31" s="25">
        <f>D32+D33+D34</f>
        <v>0</v>
      </c>
      <c r="E31" s="58">
        <f>E32+E33+E34</f>
        <v>885953</v>
      </c>
      <c r="F31" s="101"/>
    </row>
    <row r="32" spans="1:6" ht="14.25" customHeight="1">
      <c r="A32" s="170" t="s">
        <v>31</v>
      </c>
      <c r="B32" s="161">
        <v>220</v>
      </c>
      <c r="C32" s="37"/>
      <c r="D32" s="22"/>
      <c r="E32" s="55"/>
      <c r="F32" s="101" t="s">
        <v>32</v>
      </c>
    </row>
    <row r="33" spans="1:6" ht="14.25" customHeight="1">
      <c r="A33" s="170" t="s">
        <v>33</v>
      </c>
      <c r="B33" s="161">
        <v>221</v>
      </c>
      <c r="C33" s="37"/>
      <c r="D33" s="22"/>
      <c r="E33" s="55"/>
      <c r="F33" s="101" t="s">
        <v>34</v>
      </c>
    </row>
    <row r="34" spans="1:6" ht="14.25" customHeight="1">
      <c r="A34" s="170" t="s">
        <v>35</v>
      </c>
      <c r="B34" s="161">
        <v>222</v>
      </c>
      <c r="C34" s="37"/>
      <c r="D34" s="247">
        <v>0</v>
      </c>
      <c r="E34" s="247">
        <v>885953</v>
      </c>
      <c r="F34" s="101" t="s">
        <v>36</v>
      </c>
    </row>
    <row r="35" spans="1:6" ht="14.25" customHeight="1">
      <c r="A35" s="171" t="s">
        <v>37</v>
      </c>
      <c r="B35" s="172">
        <v>223</v>
      </c>
      <c r="C35" s="73"/>
      <c r="D35" s="247">
        <v>3974226</v>
      </c>
      <c r="E35" s="247">
        <v>2721943</v>
      </c>
      <c r="F35" s="101" t="s">
        <v>38</v>
      </c>
    </row>
    <row r="36" spans="1:6" ht="14.25" customHeight="1">
      <c r="A36" s="173" t="s">
        <v>199</v>
      </c>
      <c r="B36" s="174" t="s">
        <v>171</v>
      </c>
      <c r="C36" s="72"/>
      <c r="D36" s="247">
        <v>87074840</v>
      </c>
      <c r="E36" s="247">
        <v>74174689</v>
      </c>
      <c r="F36" s="101" t="s">
        <v>172</v>
      </c>
    </row>
    <row r="37" spans="1:6" ht="13.5" customHeight="1">
      <c r="A37" s="164" t="s">
        <v>202</v>
      </c>
      <c r="B37" s="165">
        <v>224</v>
      </c>
      <c r="C37" s="39"/>
      <c r="D37" s="247">
        <v>33763320</v>
      </c>
      <c r="E37" s="247">
        <v>49616651</v>
      </c>
      <c r="F37" s="103" t="s">
        <v>203</v>
      </c>
    </row>
    <row r="38" spans="1:6" ht="14.25" customHeight="1">
      <c r="A38" s="175" t="s">
        <v>204</v>
      </c>
      <c r="B38" s="176">
        <v>225</v>
      </c>
      <c r="C38" s="42"/>
      <c r="D38" s="247">
        <v>10050597</v>
      </c>
      <c r="E38" s="247">
        <v>5774637</v>
      </c>
      <c r="F38" s="101" t="s">
        <v>130</v>
      </c>
    </row>
    <row r="39" spans="1:6" ht="14.25" customHeight="1">
      <c r="A39" s="177" t="s">
        <v>93</v>
      </c>
      <c r="B39" s="155">
        <v>226</v>
      </c>
      <c r="C39" s="34"/>
      <c r="D39" s="111">
        <f>D40+D48+D58+D61+D64+D83+D93+D96+D97</f>
        <v>556605500</v>
      </c>
      <c r="E39" s="112">
        <f>E40+E48+E58+E61+E64+E83+E93+E96+E97</f>
        <v>547544904</v>
      </c>
      <c r="F39" s="100"/>
    </row>
    <row r="40" spans="1:6" ht="14.25" customHeight="1">
      <c r="A40" s="178" t="s">
        <v>109</v>
      </c>
      <c r="B40" s="157">
        <v>227</v>
      </c>
      <c r="C40" s="43"/>
      <c r="D40" s="113">
        <f>D41-D42-D43-D44+D45-D46-D47</f>
        <v>155397559</v>
      </c>
      <c r="E40" s="114">
        <f>E41-E42-E43-E44+E45-E46-E47</f>
        <v>154438174</v>
      </c>
      <c r="F40" s="104"/>
    </row>
    <row r="41" spans="1:6" ht="14.25" customHeight="1">
      <c r="A41" s="158" t="s">
        <v>39</v>
      </c>
      <c r="B41" s="159">
        <v>228</v>
      </c>
      <c r="C41" s="36"/>
      <c r="D41" s="247">
        <v>217473139</v>
      </c>
      <c r="E41" s="247">
        <v>213493883</v>
      </c>
      <c r="F41" s="101" t="s">
        <v>40</v>
      </c>
    </row>
    <row r="42" spans="1:6" ht="14.25" customHeight="1">
      <c r="A42" s="160" t="s">
        <v>41</v>
      </c>
      <c r="B42" s="161">
        <v>229</v>
      </c>
      <c r="C42" s="37"/>
      <c r="D42" s="247">
        <v>2375453</v>
      </c>
      <c r="E42" s="247">
        <v>4280728</v>
      </c>
      <c r="F42" s="101" t="s">
        <v>42</v>
      </c>
    </row>
    <row r="43" spans="1:6" ht="14.25" customHeight="1">
      <c r="A43" s="160" t="s">
        <v>43</v>
      </c>
      <c r="B43" s="161">
        <v>230</v>
      </c>
      <c r="C43" s="37"/>
      <c r="D43" s="247">
        <v>0</v>
      </c>
      <c r="E43" s="247">
        <v>0</v>
      </c>
      <c r="F43" s="101" t="s">
        <v>44</v>
      </c>
    </row>
    <row r="44" spans="1:6" ht="14.25" customHeight="1">
      <c r="A44" s="160" t="s">
        <v>45</v>
      </c>
      <c r="B44" s="161">
        <v>231</v>
      </c>
      <c r="C44" s="37"/>
      <c r="D44" s="247">
        <v>62645973</v>
      </c>
      <c r="E44" s="247">
        <v>66604183</v>
      </c>
      <c r="F44" s="101" t="s">
        <v>46</v>
      </c>
    </row>
    <row r="45" spans="1:6" ht="14.25" customHeight="1">
      <c r="A45" s="160" t="s">
        <v>99</v>
      </c>
      <c r="B45" s="161">
        <v>232</v>
      </c>
      <c r="C45" s="37"/>
      <c r="D45" s="247">
        <v>-4133789</v>
      </c>
      <c r="E45" s="247">
        <v>31265756</v>
      </c>
      <c r="F45" s="101" t="s">
        <v>47</v>
      </c>
    </row>
    <row r="46" spans="1:6" ht="14.25" customHeight="1">
      <c r="A46" s="160" t="s">
        <v>98</v>
      </c>
      <c r="B46" s="161">
        <v>233</v>
      </c>
      <c r="C46" s="37"/>
      <c r="D46" s="247">
        <v>0</v>
      </c>
      <c r="E46" s="247">
        <v>0</v>
      </c>
      <c r="F46" s="101" t="s">
        <v>48</v>
      </c>
    </row>
    <row r="47" spans="1:6" ht="14.25" customHeight="1">
      <c r="A47" s="162" t="s">
        <v>97</v>
      </c>
      <c r="B47" s="163">
        <v>234</v>
      </c>
      <c r="C47" s="38"/>
      <c r="D47" s="247">
        <v>-7079635</v>
      </c>
      <c r="E47" s="247">
        <v>19436554</v>
      </c>
      <c r="F47" s="101" t="s">
        <v>49</v>
      </c>
    </row>
    <row r="48" spans="1:6" ht="25.5" customHeight="1">
      <c r="A48" s="164" t="s">
        <v>160</v>
      </c>
      <c r="B48" s="165">
        <v>235</v>
      </c>
      <c r="C48" s="39"/>
      <c r="D48" s="26">
        <f>D49+D52+D55</f>
        <v>0</v>
      </c>
      <c r="E48" s="27">
        <f>E49+E52+E55</f>
        <v>0</v>
      </c>
      <c r="F48" s="101" t="s">
        <v>50</v>
      </c>
    </row>
    <row r="49" spans="1:6" ht="14.25" customHeight="1">
      <c r="A49" s="166" t="s">
        <v>96</v>
      </c>
      <c r="B49" s="167">
        <v>236</v>
      </c>
      <c r="C49" s="40"/>
      <c r="D49" s="24">
        <f>D50-D51</f>
        <v>0</v>
      </c>
      <c r="E49" s="57">
        <f>E50-E51</f>
        <v>0</v>
      </c>
      <c r="F49" s="100"/>
    </row>
    <row r="50" spans="1:6" ht="14.25" customHeight="1">
      <c r="A50" s="170" t="s">
        <v>94</v>
      </c>
      <c r="B50" s="161">
        <v>237</v>
      </c>
      <c r="C50" s="37"/>
      <c r="D50" s="22"/>
      <c r="E50" s="55"/>
      <c r="F50" s="101" t="s">
        <v>51</v>
      </c>
    </row>
    <row r="51" spans="1:6" ht="24.75" customHeight="1">
      <c r="A51" s="170" t="s">
        <v>95</v>
      </c>
      <c r="B51" s="161">
        <v>238</v>
      </c>
      <c r="C51" s="37"/>
      <c r="D51" s="22"/>
      <c r="E51" s="55"/>
      <c r="F51" s="101" t="s">
        <v>52</v>
      </c>
    </row>
    <row r="52" spans="1:6" ht="14.25" customHeight="1">
      <c r="A52" s="168" t="s">
        <v>161</v>
      </c>
      <c r="B52" s="169">
        <v>239</v>
      </c>
      <c r="C52" s="41"/>
      <c r="D52" s="25">
        <f>D53-D54</f>
        <v>0</v>
      </c>
      <c r="E52" s="58">
        <f>E53-E54</f>
        <v>0</v>
      </c>
      <c r="F52" s="100"/>
    </row>
    <row r="53" spans="1:6" ht="14.25" customHeight="1">
      <c r="A53" s="170" t="s">
        <v>53</v>
      </c>
      <c r="B53" s="161">
        <v>240</v>
      </c>
      <c r="C53" s="37"/>
      <c r="D53" s="22"/>
      <c r="E53" s="55"/>
      <c r="F53" s="101" t="s">
        <v>54</v>
      </c>
    </row>
    <row r="54" spans="1:6" ht="24.75" customHeight="1">
      <c r="A54" s="170" t="s">
        <v>101</v>
      </c>
      <c r="B54" s="161">
        <v>241</v>
      </c>
      <c r="C54" s="37"/>
      <c r="D54" s="22"/>
      <c r="E54" s="55"/>
      <c r="F54" s="101" t="s">
        <v>55</v>
      </c>
    </row>
    <row r="55" spans="1:6" ht="14.25" customHeight="1">
      <c r="A55" s="168" t="s">
        <v>100</v>
      </c>
      <c r="B55" s="169">
        <v>242</v>
      </c>
      <c r="C55" s="41"/>
      <c r="D55" s="25">
        <f>D56-D57</f>
        <v>0</v>
      </c>
      <c r="E55" s="58">
        <f>E56-E57</f>
        <v>0</v>
      </c>
      <c r="F55" s="101"/>
    </row>
    <row r="56" spans="1:6" ht="14.25" customHeight="1">
      <c r="A56" s="179" t="s">
        <v>102</v>
      </c>
      <c r="B56" s="163">
        <v>243</v>
      </c>
      <c r="C56" s="38"/>
      <c r="D56" s="23"/>
      <c r="E56" s="56"/>
      <c r="F56" s="101" t="s">
        <v>56</v>
      </c>
    </row>
    <row r="57" spans="1:6" ht="24" customHeight="1">
      <c r="A57" s="180" t="s">
        <v>103</v>
      </c>
      <c r="B57" s="181">
        <v>244</v>
      </c>
      <c r="C57" s="59"/>
      <c r="D57" s="60"/>
      <c r="E57" s="61"/>
      <c r="F57" s="101" t="s">
        <v>57</v>
      </c>
    </row>
    <row r="58" spans="1:6" ht="39" customHeight="1">
      <c r="A58" s="164" t="s">
        <v>110</v>
      </c>
      <c r="B58" s="165">
        <v>245</v>
      </c>
      <c r="C58" s="39"/>
      <c r="D58" s="26">
        <f>D59-D60</f>
        <v>0</v>
      </c>
      <c r="E58" s="27">
        <f>E59-E60</f>
        <v>0</v>
      </c>
      <c r="F58" s="101"/>
    </row>
    <row r="59" spans="1:6" ht="26.25" customHeight="1">
      <c r="A59" s="158" t="s">
        <v>104</v>
      </c>
      <c r="B59" s="159">
        <v>246</v>
      </c>
      <c r="C59" s="36"/>
      <c r="D59" s="21"/>
      <c r="E59" s="54"/>
      <c r="F59" s="101" t="s">
        <v>58</v>
      </c>
    </row>
    <row r="60" spans="1:6" ht="39.75" customHeight="1">
      <c r="A60" s="162" t="s">
        <v>105</v>
      </c>
      <c r="B60" s="163">
        <v>247</v>
      </c>
      <c r="C60" s="38"/>
      <c r="D60" s="23"/>
      <c r="E60" s="56"/>
      <c r="F60" s="101" t="s">
        <v>59</v>
      </c>
    </row>
    <row r="61" spans="1:6" ht="14.25" customHeight="1">
      <c r="A61" s="164" t="s">
        <v>111</v>
      </c>
      <c r="B61" s="165">
        <v>248</v>
      </c>
      <c r="C61" s="39"/>
      <c r="D61" s="26">
        <f>D62+D63</f>
        <v>29910068</v>
      </c>
      <c r="E61" s="27">
        <f>E62+E63</f>
        <v>23004719</v>
      </c>
      <c r="F61" s="101" t="s">
        <v>60</v>
      </c>
    </row>
    <row r="62" spans="1:6" ht="14.25" customHeight="1">
      <c r="A62" s="158" t="s">
        <v>61</v>
      </c>
      <c r="B62" s="159">
        <v>249</v>
      </c>
      <c r="C62" s="36"/>
      <c r="D62" s="247">
        <v>18381265</v>
      </c>
      <c r="E62" s="247">
        <v>10559095</v>
      </c>
      <c r="F62" s="101" t="s">
        <v>62</v>
      </c>
    </row>
    <row r="63" spans="1:6" ht="14.25" customHeight="1">
      <c r="A63" s="162" t="s">
        <v>63</v>
      </c>
      <c r="B63" s="163">
        <v>250</v>
      </c>
      <c r="C63" s="38"/>
      <c r="D63" s="247">
        <v>11528803</v>
      </c>
      <c r="E63" s="247">
        <v>12445624</v>
      </c>
      <c r="F63" s="101" t="s">
        <v>64</v>
      </c>
    </row>
    <row r="64" spans="1:6" ht="14.25" customHeight="1">
      <c r="A64" s="164" t="s">
        <v>112</v>
      </c>
      <c r="B64" s="165">
        <v>251</v>
      </c>
      <c r="C64" s="39"/>
      <c r="D64" s="26">
        <f>D65+D70</f>
        <v>293713274</v>
      </c>
      <c r="E64" s="27">
        <f>E65+E70</f>
        <v>277105405</v>
      </c>
      <c r="F64" s="101"/>
    </row>
    <row r="65" spans="1:6" ht="14.25" customHeight="1">
      <c r="A65" s="166" t="s">
        <v>205</v>
      </c>
      <c r="B65" s="167">
        <v>252</v>
      </c>
      <c r="C65" s="40"/>
      <c r="D65" s="24">
        <f>D66+D67+D68+D69</f>
        <v>149789470</v>
      </c>
      <c r="E65" s="57">
        <f>E66+E67+E68+E69</f>
        <v>139758859</v>
      </c>
      <c r="F65" s="101"/>
    </row>
    <row r="66" spans="1:6" ht="14.25" customHeight="1">
      <c r="A66" s="170" t="s">
        <v>65</v>
      </c>
      <c r="B66" s="161">
        <v>253</v>
      </c>
      <c r="C66" s="37"/>
      <c r="D66" s="247">
        <v>101170368</v>
      </c>
      <c r="E66" s="247">
        <v>87715973</v>
      </c>
      <c r="F66" s="101" t="s">
        <v>66</v>
      </c>
    </row>
    <row r="67" spans="1:6" ht="14.25" customHeight="1">
      <c r="A67" s="170" t="s">
        <v>173</v>
      </c>
      <c r="B67" s="161" t="s">
        <v>174</v>
      </c>
      <c r="C67" s="37"/>
      <c r="D67" s="247">
        <v>44632661</v>
      </c>
      <c r="E67" s="247">
        <v>42784893</v>
      </c>
      <c r="F67" s="101" t="s">
        <v>175</v>
      </c>
    </row>
    <row r="68" spans="1:6" ht="14.25" customHeight="1">
      <c r="A68" s="170" t="s">
        <v>206</v>
      </c>
      <c r="B68" s="182">
        <v>254</v>
      </c>
      <c r="C68" s="44"/>
      <c r="D68" s="247">
        <v>9671872</v>
      </c>
      <c r="E68" s="247">
        <v>9020006</v>
      </c>
      <c r="F68" s="101" t="s">
        <v>200</v>
      </c>
    </row>
    <row r="69" spans="1:6" ht="14.25" customHeight="1">
      <c r="A69" s="170" t="s">
        <v>207</v>
      </c>
      <c r="B69" s="161">
        <v>255</v>
      </c>
      <c r="C69" s="37"/>
      <c r="D69" s="247">
        <v>-5685431</v>
      </c>
      <c r="E69" s="247">
        <v>237987</v>
      </c>
      <c r="F69" s="101" t="s">
        <v>67</v>
      </c>
    </row>
    <row r="70" spans="1:6" ht="14.25" customHeight="1">
      <c r="A70" s="168" t="s">
        <v>68</v>
      </c>
      <c r="B70" s="169">
        <v>256</v>
      </c>
      <c r="C70" s="41"/>
      <c r="D70" s="20">
        <f>D71+D72+D78+D79</f>
        <v>143923804</v>
      </c>
      <c r="E70" s="58">
        <f>E71+E72+E78+E79</f>
        <v>137346546</v>
      </c>
      <c r="F70" s="101"/>
    </row>
    <row r="71" spans="1:6" ht="14.25" customHeight="1">
      <c r="A71" s="170" t="s">
        <v>69</v>
      </c>
      <c r="B71" s="161">
        <v>257</v>
      </c>
      <c r="C71" s="150"/>
      <c r="D71" s="247">
        <v>16371773</v>
      </c>
      <c r="E71" s="247">
        <v>14013192</v>
      </c>
      <c r="F71" s="101" t="s">
        <v>70</v>
      </c>
    </row>
    <row r="72" spans="1:6" ht="14.25" customHeight="1">
      <c r="A72" s="170" t="s">
        <v>208</v>
      </c>
      <c r="B72" s="161">
        <v>258</v>
      </c>
      <c r="C72" s="150"/>
      <c r="D72" s="20">
        <f>D73+D74+D75+D76+D77</f>
        <v>71038015</v>
      </c>
      <c r="E72" s="152">
        <f>E73+E74+E75+E76+E77</f>
        <v>68812625</v>
      </c>
      <c r="F72" s="101"/>
    </row>
    <row r="73" spans="1:6" ht="14.25" customHeight="1">
      <c r="A73" s="183" t="s">
        <v>176</v>
      </c>
      <c r="B73" s="161" t="s">
        <v>181</v>
      </c>
      <c r="C73" s="150"/>
      <c r="D73" s="247">
        <v>44945320</v>
      </c>
      <c r="E73" s="247">
        <v>43966625</v>
      </c>
      <c r="F73" s="101" t="s">
        <v>186</v>
      </c>
    </row>
    <row r="74" spans="1:6" ht="14.25" customHeight="1">
      <c r="A74" s="183" t="s">
        <v>177</v>
      </c>
      <c r="B74" s="161" t="s">
        <v>182</v>
      </c>
      <c r="C74" s="150"/>
      <c r="D74" s="247">
        <v>4285469</v>
      </c>
      <c r="E74" s="247">
        <v>4190533</v>
      </c>
      <c r="F74" s="101" t="s">
        <v>186</v>
      </c>
    </row>
    <row r="75" spans="1:6" ht="14.25" customHeight="1">
      <c r="A75" s="183" t="s">
        <v>178</v>
      </c>
      <c r="B75" s="161" t="s">
        <v>183</v>
      </c>
      <c r="C75" s="150"/>
      <c r="D75" s="247">
        <v>17439741</v>
      </c>
      <c r="E75" s="247">
        <v>16627946</v>
      </c>
      <c r="F75" s="101" t="s">
        <v>186</v>
      </c>
    </row>
    <row r="76" spans="1:6" ht="14.25" customHeight="1">
      <c r="A76" s="183" t="s">
        <v>179</v>
      </c>
      <c r="B76" s="161" t="s">
        <v>184</v>
      </c>
      <c r="C76" s="150"/>
      <c r="D76" s="247">
        <v>329041</v>
      </c>
      <c r="E76" s="247">
        <v>313735</v>
      </c>
      <c r="F76" s="101" t="s">
        <v>187</v>
      </c>
    </row>
    <row r="77" spans="1:6" ht="14.25" customHeight="1">
      <c r="A77" s="183" t="s">
        <v>180</v>
      </c>
      <c r="B77" s="161" t="s">
        <v>185</v>
      </c>
      <c r="C77" s="150"/>
      <c r="D77" s="247">
        <v>4038444</v>
      </c>
      <c r="E77" s="247">
        <v>3713786</v>
      </c>
      <c r="F77" s="101" t="s">
        <v>188</v>
      </c>
    </row>
    <row r="78" spans="1:6" ht="24.75" customHeight="1">
      <c r="A78" s="170" t="s">
        <v>71</v>
      </c>
      <c r="B78" s="161">
        <v>259</v>
      </c>
      <c r="C78" s="150"/>
      <c r="D78" s="247">
        <v>3999624</v>
      </c>
      <c r="E78" s="247">
        <v>4130116</v>
      </c>
      <c r="F78" s="101" t="s">
        <v>72</v>
      </c>
    </row>
    <row r="79" spans="1:6" ht="14.25" customHeight="1">
      <c r="A79" s="184" t="s">
        <v>209</v>
      </c>
      <c r="B79" s="163">
        <v>260</v>
      </c>
      <c r="C79" s="151"/>
      <c r="D79" s="20">
        <f>D80+D81+D82</f>
        <v>52514392</v>
      </c>
      <c r="E79" s="153">
        <f>E80+E81+E82</f>
        <v>50390613</v>
      </c>
      <c r="F79" s="101"/>
    </row>
    <row r="80" spans="1:6" ht="14.25" customHeight="1">
      <c r="A80" s="185" t="s">
        <v>189</v>
      </c>
      <c r="B80" s="186" t="s">
        <v>192</v>
      </c>
      <c r="C80" s="74"/>
      <c r="D80" s="247">
        <v>31070190</v>
      </c>
      <c r="E80" s="247">
        <v>30827488</v>
      </c>
      <c r="F80" s="101" t="s">
        <v>195</v>
      </c>
    </row>
    <row r="81" spans="1:8" ht="14.25" customHeight="1">
      <c r="A81" s="187" t="s">
        <v>190</v>
      </c>
      <c r="B81" s="186" t="s">
        <v>193</v>
      </c>
      <c r="C81" s="75"/>
      <c r="D81" s="247">
        <v>14114053</v>
      </c>
      <c r="E81" s="247">
        <v>13369207</v>
      </c>
      <c r="F81" s="101" t="s">
        <v>196</v>
      </c>
    </row>
    <row r="82" spans="1:8" ht="14.25" customHeight="1">
      <c r="A82" s="185" t="s">
        <v>191</v>
      </c>
      <c r="B82" s="188" t="s">
        <v>194</v>
      </c>
      <c r="C82" s="74"/>
      <c r="D82" s="247">
        <v>7330149</v>
      </c>
      <c r="E82" s="247">
        <v>6193918</v>
      </c>
      <c r="F82" s="101" t="s">
        <v>197</v>
      </c>
    </row>
    <row r="83" spans="1:8" ht="14.25" customHeight="1">
      <c r="A83" s="164" t="s">
        <v>113</v>
      </c>
      <c r="B83" s="189">
        <v>261</v>
      </c>
      <c r="C83" s="45"/>
      <c r="D83" s="18">
        <f>SUM(D84:D88)+D92</f>
        <v>18670623</v>
      </c>
      <c r="E83" s="19">
        <f>SUM(E84:E88)+E92</f>
        <v>18186167</v>
      </c>
      <c r="F83" s="101"/>
    </row>
    <row r="84" spans="1:8" ht="25.5" customHeight="1">
      <c r="A84" s="166" t="s">
        <v>77</v>
      </c>
      <c r="B84" s="190">
        <v>262</v>
      </c>
      <c r="C84" s="46"/>
      <c r="D84" s="247">
        <v>16544274</v>
      </c>
      <c r="E84" s="247">
        <v>16340026</v>
      </c>
      <c r="F84" s="101" t="s">
        <v>78</v>
      </c>
    </row>
    <row r="85" spans="1:8" ht="14.25" customHeight="1">
      <c r="A85" s="168" t="s">
        <v>79</v>
      </c>
      <c r="B85" s="191">
        <v>263</v>
      </c>
      <c r="C85" s="47"/>
      <c r="D85" s="247">
        <v>0</v>
      </c>
      <c r="E85" s="247">
        <v>0</v>
      </c>
      <c r="F85" s="101" t="s">
        <v>80</v>
      </c>
    </row>
    <row r="86" spans="1:8" ht="14.25" customHeight="1">
      <c r="A86" s="168" t="s">
        <v>81</v>
      </c>
      <c r="B86" s="169">
        <v>264</v>
      </c>
      <c r="C86" s="41"/>
      <c r="D86" s="247">
        <v>1829608</v>
      </c>
      <c r="E86" s="247">
        <v>2918123</v>
      </c>
      <c r="F86" s="101" t="s">
        <v>82</v>
      </c>
    </row>
    <row r="87" spans="1:8" ht="26.25" customHeight="1">
      <c r="A87" s="168" t="s">
        <v>83</v>
      </c>
      <c r="B87" s="169">
        <v>265</v>
      </c>
      <c r="C87" s="41"/>
      <c r="D87" s="247">
        <v>0</v>
      </c>
      <c r="E87" s="247">
        <v>0</v>
      </c>
      <c r="F87" s="101" t="s">
        <v>84</v>
      </c>
    </row>
    <row r="88" spans="1:8" ht="27" customHeight="1">
      <c r="A88" s="168" t="s">
        <v>165</v>
      </c>
      <c r="B88" s="169">
        <v>266</v>
      </c>
      <c r="C88" s="41"/>
      <c r="D88" s="25">
        <f>SUM(D89:D91)</f>
        <v>0</v>
      </c>
      <c r="E88" s="58">
        <f>SUM(E89:E91)</f>
        <v>0</v>
      </c>
      <c r="F88" s="101"/>
    </row>
    <row r="89" spans="1:8" ht="14.25" customHeight="1">
      <c r="A89" s="170" t="s">
        <v>85</v>
      </c>
      <c r="B89" s="161">
        <v>267</v>
      </c>
      <c r="C89" s="37"/>
      <c r="D89" s="247">
        <v>0</v>
      </c>
      <c r="E89" s="247">
        <v>0</v>
      </c>
      <c r="F89" s="103">
        <v>4841</v>
      </c>
    </row>
    <row r="90" spans="1:8" ht="14.25" customHeight="1">
      <c r="A90" s="170" t="s">
        <v>86</v>
      </c>
      <c r="B90" s="161">
        <v>268</v>
      </c>
      <c r="C90" s="37"/>
      <c r="D90" s="247">
        <v>0</v>
      </c>
      <c r="E90" s="247">
        <v>0</v>
      </c>
      <c r="F90" s="101" t="s">
        <v>87</v>
      </c>
    </row>
    <row r="91" spans="1:8" ht="14.25" customHeight="1">
      <c r="A91" s="170" t="s">
        <v>88</v>
      </c>
      <c r="B91" s="161">
        <v>269</v>
      </c>
      <c r="C91" s="37"/>
      <c r="D91" s="247">
        <v>0</v>
      </c>
      <c r="E91" s="247">
        <v>0</v>
      </c>
      <c r="F91" s="101" t="s">
        <v>89</v>
      </c>
    </row>
    <row r="92" spans="1:8" ht="14.25" customHeight="1">
      <c r="A92" s="171" t="s">
        <v>90</v>
      </c>
      <c r="B92" s="192">
        <v>270</v>
      </c>
      <c r="C92" s="48"/>
      <c r="D92" s="247">
        <v>296741</v>
      </c>
      <c r="E92" s="247">
        <v>-1071982</v>
      </c>
      <c r="F92" s="100" t="s">
        <v>114</v>
      </c>
    </row>
    <row r="93" spans="1:8" ht="27.75" customHeight="1">
      <c r="A93" s="164" t="s">
        <v>115</v>
      </c>
      <c r="B93" s="165">
        <v>271</v>
      </c>
      <c r="C93" s="39"/>
      <c r="D93" s="26">
        <f>D94+D95</f>
        <v>36852316</v>
      </c>
      <c r="E93" s="27">
        <f>E94+E95</f>
        <v>33615364</v>
      </c>
      <c r="F93" s="101"/>
    </row>
    <row r="94" spans="1:8" ht="14.25" customHeight="1">
      <c r="A94" s="158" t="s">
        <v>73</v>
      </c>
      <c r="B94" s="159">
        <v>272</v>
      </c>
      <c r="C94" s="36"/>
      <c r="D94" s="247">
        <v>0</v>
      </c>
      <c r="E94" s="247">
        <v>0</v>
      </c>
      <c r="F94" s="101" t="s">
        <v>74</v>
      </c>
    </row>
    <row r="95" spans="1:8" ht="14.25" customHeight="1">
      <c r="A95" s="162" t="s">
        <v>75</v>
      </c>
      <c r="B95" s="163">
        <v>273</v>
      </c>
      <c r="C95" s="38"/>
      <c r="D95" s="247">
        <v>36852316</v>
      </c>
      <c r="E95" s="247">
        <v>33615364</v>
      </c>
      <c r="F95" s="101" t="s">
        <v>76</v>
      </c>
    </row>
    <row r="96" spans="1:8" ht="14.25" customHeight="1">
      <c r="A96" s="164" t="s">
        <v>116</v>
      </c>
      <c r="B96" s="189">
        <v>274</v>
      </c>
      <c r="C96" s="45"/>
      <c r="D96" s="247">
        <v>17372647</v>
      </c>
      <c r="E96" s="247">
        <v>39908192</v>
      </c>
      <c r="F96" s="101" t="s">
        <v>91</v>
      </c>
      <c r="G96" s="105"/>
      <c r="H96" s="106"/>
    </row>
    <row r="97" spans="1:8" ht="14.25" customHeight="1" thickBot="1">
      <c r="A97" s="175" t="s">
        <v>117</v>
      </c>
      <c r="B97" s="176">
        <v>275</v>
      </c>
      <c r="C97" s="42"/>
      <c r="D97" s="247">
        <v>4689013</v>
      </c>
      <c r="E97" s="247">
        <v>1286883</v>
      </c>
      <c r="F97" s="101" t="s">
        <v>92</v>
      </c>
      <c r="G97" s="105"/>
      <c r="H97" s="106"/>
    </row>
    <row r="98" spans="1:8" ht="14.25" customHeight="1" thickTop="1">
      <c r="A98" s="193" t="s">
        <v>118</v>
      </c>
      <c r="B98" s="194">
        <v>276</v>
      </c>
      <c r="C98" s="49"/>
      <c r="D98" s="115">
        <f>IF(D12&gt;D39,D12-D39,0)</f>
        <v>68454349</v>
      </c>
      <c r="E98" s="116">
        <f>IF(E12&gt;E39,E12-E39,0)</f>
        <v>56425280</v>
      </c>
      <c r="F98" s="101" t="s">
        <v>124</v>
      </c>
      <c r="G98" s="105"/>
      <c r="H98" s="106"/>
    </row>
    <row r="99" spans="1:8" ht="14.25" customHeight="1">
      <c r="A99" s="175" t="s">
        <v>119</v>
      </c>
      <c r="B99" s="176">
        <v>277</v>
      </c>
      <c r="C99" s="42"/>
      <c r="D99" s="28">
        <f>IF(D39&gt;D12,D39-D12,0)</f>
        <v>0</v>
      </c>
      <c r="E99" s="29">
        <f>IF(E39&gt;E12,E39-E12,0)</f>
        <v>0</v>
      </c>
      <c r="F99" s="101" t="s">
        <v>125</v>
      </c>
      <c r="G99" s="105"/>
      <c r="H99" s="106"/>
    </row>
    <row r="100" spans="1:8" ht="14.25" customHeight="1">
      <c r="A100" s="156" t="s">
        <v>120</v>
      </c>
      <c r="B100" s="195">
        <v>278</v>
      </c>
      <c r="C100" s="50"/>
      <c r="D100" s="30"/>
      <c r="E100" s="31"/>
      <c r="F100" s="101" t="s">
        <v>126</v>
      </c>
      <c r="G100" s="107"/>
      <c r="H100" s="106"/>
    </row>
    <row r="101" spans="1:8" ht="14.25" customHeight="1">
      <c r="A101" s="196" t="s">
        <v>121</v>
      </c>
      <c r="B101" s="197">
        <v>279</v>
      </c>
      <c r="C101" s="51"/>
      <c r="D101" s="32"/>
      <c r="E101" s="33"/>
      <c r="F101" s="101"/>
      <c r="G101" s="107"/>
      <c r="H101" s="106"/>
    </row>
    <row r="102" spans="1:8" ht="14.25" customHeight="1">
      <c r="A102" s="198" t="s">
        <v>122</v>
      </c>
      <c r="B102" s="199">
        <v>280</v>
      </c>
      <c r="C102" s="52"/>
      <c r="D102" s="117">
        <f>IF(AND(D98&gt;0,D98-D100-D101&gt;0),D98-D100-D101,0)</f>
        <v>68454349</v>
      </c>
      <c r="E102" s="118">
        <f>IF(AND(E98&gt;0,E98-E100-E101&gt;0),E98-E100-E101,0)</f>
        <v>56425280</v>
      </c>
      <c r="F102" s="101" t="s">
        <v>127</v>
      </c>
    </row>
    <row r="103" spans="1:8" ht="14.25" customHeight="1" thickBot="1">
      <c r="A103" s="200" t="s">
        <v>123</v>
      </c>
      <c r="B103" s="201">
        <v>281</v>
      </c>
      <c r="C103" s="53"/>
      <c r="D103" s="119">
        <f>IF(D99&gt;0,D99+D100+D101,IF(D98-D100-D101&lt;0,ABS(D98-D100-D101),0))</f>
        <v>0</v>
      </c>
      <c r="E103" s="120">
        <f>IF(E99&gt;0,E99+E100+E101,IF(E98-E100-E101&lt;0,ABS(E98-E100-E101),0))</f>
        <v>0</v>
      </c>
      <c r="F103" s="108" t="s">
        <v>128</v>
      </c>
    </row>
    <row r="104" spans="1:8" ht="13.5" thickTop="1"/>
  </sheetData>
  <sheetProtection password="B44F" sheet="1" objects="1" scenarios="1" selectLockedCells="1"/>
  <dataConsolidate/>
  <mergeCells count="9">
    <mergeCell ref="F9:F11"/>
    <mergeCell ref="A7:E7"/>
    <mergeCell ref="A1:B1"/>
    <mergeCell ref="D9:E9"/>
    <mergeCell ref="A9:A10"/>
    <mergeCell ref="B9:B10"/>
    <mergeCell ref="C9:C10"/>
    <mergeCell ref="B3:E3"/>
    <mergeCell ref="B4:C4"/>
  </mergeCells>
  <phoneticPr fontId="7" type="noConversion"/>
  <hyperlinks>
    <hyperlink ref="A1:B1" location="'ФИ-Почетна'!A1" display="почетна"/>
  </hyperlinks>
  <pageMargins left="0.19685039370078741" right="0.19685039370078741" top="0.19685039370078741" bottom="0.39370078740157483" header="0.19685039370078741" footer="0.19685039370078741"/>
  <pageSetup paperSize="9" scale="88" firstPageNumber="0" orientation="portrait" r:id="rId1"/>
  <headerFooter>
    <oddHeader>&amp;R&amp;P(&amp;N)</oddHeader>
    <oddFooter>&amp;LИзработил:________________&amp;CКонтролирал:______________&amp;RОдобрил:__________________</oddFooter>
  </headerFooter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F102"/>
  <sheetViews>
    <sheetView workbookViewId="0">
      <selection activeCell="D9" sqref="D9:E100"/>
    </sheetView>
  </sheetViews>
  <sheetFormatPr defaultRowHeight="12.75"/>
  <cols>
    <col min="1" max="1" width="46.85546875" style="122" customWidth="1"/>
    <col min="2" max="2" width="11.28515625" style="122" customWidth="1"/>
    <col min="3" max="3" width="5.7109375" style="122" customWidth="1"/>
    <col min="4" max="4" width="17.5703125" style="122" customWidth="1"/>
    <col min="5" max="5" width="18.5703125" style="122" customWidth="1"/>
    <col min="6" max="6" width="74" style="122" customWidth="1"/>
    <col min="7" max="16384" width="9.140625" style="122"/>
  </cols>
  <sheetData>
    <row r="1" spans="1:6" ht="26.25" customHeight="1">
      <c r="A1" s="245" t="s">
        <v>227</v>
      </c>
      <c r="B1" s="245"/>
      <c r="C1" s="245"/>
      <c r="D1" s="245"/>
      <c r="E1" s="245"/>
      <c r="F1" s="121"/>
    </row>
    <row r="2" spans="1:6">
      <c r="A2" s="123" t="s">
        <v>214</v>
      </c>
      <c r="B2" s="246" t="str">
        <f>'ФИ-Почетна'!$C$22</f>
        <v>Осигурување МАКЕДОНИЈА ад Виена Иншуранс Груп</v>
      </c>
      <c r="C2" s="246"/>
      <c r="D2" s="246"/>
      <c r="E2" s="121"/>
      <c r="F2" s="121"/>
    </row>
    <row r="3" spans="1:6">
      <c r="A3" s="123" t="s">
        <v>215</v>
      </c>
      <c r="B3" s="246" t="str">
        <f>'ФИ-Почетна'!$C$25</f>
        <v>01.01 - 30.09</v>
      </c>
      <c r="C3" s="246"/>
      <c r="D3" s="121"/>
      <c r="E3" s="121"/>
      <c r="F3" s="121"/>
    </row>
    <row r="4" spans="1:6">
      <c r="A4" s="123" t="s">
        <v>399</v>
      </c>
      <c r="B4" s="246">
        <f>'ФИ-Почетна'!$C$26</f>
        <v>2018</v>
      </c>
      <c r="C4" s="246"/>
      <c r="D4" s="121"/>
      <c r="E4" s="121"/>
      <c r="F4" s="121"/>
    </row>
    <row r="5" spans="1:6">
      <c r="A5" s="123" t="s">
        <v>398</v>
      </c>
      <c r="B5" s="246" t="str">
        <f>'ФИ-Почетна'!$C$27</f>
        <v>не</v>
      </c>
      <c r="C5" s="246"/>
      <c r="D5" s="121"/>
      <c r="E5" s="121"/>
      <c r="F5" s="121"/>
    </row>
    <row r="6" spans="1:6">
      <c r="A6" s="243" t="s">
        <v>216</v>
      </c>
      <c r="B6" s="243" t="s">
        <v>217</v>
      </c>
      <c r="C6" s="124" t="s">
        <v>218</v>
      </c>
      <c r="D6" s="243" t="s">
        <v>219</v>
      </c>
      <c r="E6" s="243" t="s">
        <v>219</v>
      </c>
      <c r="F6" s="244" t="s">
        <v>220</v>
      </c>
    </row>
    <row r="7" spans="1:6" ht="24">
      <c r="A7" s="243" t="s">
        <v>216</v>
      </c>
      <c r="B7" s="243" t="s">
        <v>217</v>
      </c>
      <c r="C7" s="125"/>
      <c r="D7" s="124" t="s">
        <v>221</v>
      </c>
      <c r="E7" s="124" t="s">
        <v>222</v>
      </c>
      <c r="F7" s="244" t="s">
        <v>220</v>
      </c>
    </row>
    <row r="8" spans="1:6">
      <c r="A8" s="124" t="s">
        <v>223</v>
      </c>
      <c r="B8" s="124" t="s">
        <v>224</v>
      </c>
      <c r="C8" s="124" t="s">
        <v>1</v>
      </c>
      <c r="D8" s="124" t="s">
        <v>225</v>
      </c>
      <c r="E8" s="124" t="s">
        <v>226</v>
      </c>
      <c r="F8" s="244" t="s">
        <v>220</v>
      </c>
    </row>
    <row r="9" spans="1:6">
      <c r="A9" s="126" t="s">
        <v>228</v>
      </c>
      <c r="B9" s="127" t="s">
        <v>229</v>
      </c>
      <c r="C9" s="128">
        <f>'Биланс на успех'!C12</f>
        <v>0</v>
      </c>
      <c r="D9" s="148">
        <f>'Биланс на успех'!D12</f>
        <v>625059849</v>
      </c>
      <c r="E9" s="148">
        <f>'Биланс на успех'!E12</f>
        <v>603970184</v>
      </c>
      <c r="F9" s="129"/>
    </row>
    <row r="10" spans="1:6" ht="24">
      <c r="A10" s="130" t="s">
        <v>230</v>
      </c>
      <c r="B10" s="131" t="s">
        <v>231</v>
      </c>
      <c r="C10" s="128">
        <f>'Биланс на успех'!C13</f>
        <v>0</v>
      </c>
      <c r="D10" s="149">
        <f>'Биланс на успех'!D13</f>
        <v>444881016</v>
      </c>
      <c r="E10" s="149">
        <f>'Биланс на успех'!E13</f>
        <v>420836695</v>
      </c>
      <c r="F10" s="129"/>
    </row>
    <row r="11" spans="1:6" ht="24">
      <c r="A11" s="132" t="s">
        <v>232</v>
      </c>
      <c r="B11" s="131" t="s">
        <v>5</v>
      </c>
      <c r="C11" s="128">
        <f>'Биланс на успех'!C14</f>
        <v>0</v>
      </c>
      <c r="D11" s="149">
        <f>'Биланс на успех'!D14</f>
        <v>722569284</v>
      </c>
      <c r="E11" s="149">
        <f>'Биланс на успех'!E14</f>
        <v>683110377</v>
      </c>
      <c r="F11" s="133" t="s">
        <v>233</v>
      </c>
    </row>
    <row r="12" spans="1:6" ht="24">
      <c r="A12" s="132" t="s">
        <v>234</v>
      </c>
      <c r="B12" s="131" t="s">
        <v>235</v>
      </c>
      <c r="C12" s="128">
        <f>'Биланс на успех'!C15</f>
        <v>0</v>
      </c>
      <c r="D12" s="149">
        <f>'Биланс на успех'!D15</f>
        <v>10924342</v>
      </c>
      <c r="E12" s="149">
        <f>'Биланс на успех'!E15</f>
        <v>17478949</v>
      </c>
      <c r="F12" s="133" t="s">
        <v>236</v>
      </c>
    </row>
    <row r="13" spans="1:6" ht="24">
      <c r="A13" s="132" t="s">
        <v>237</v>
      </c>
      <c r="B13" s="131" t="s">
        <v>238</v>
      </c>
      <c r="C13" s="128">
        <f>'Биланс на успех'!C16</f>
        <v>0</v>
      </c>
      <c r="D13" s="149">
        <f>'Биланс на успех'!D16</f>
        <v>110210</v>
      </c>
      <c r="E13" s="149">
        <f>'Биланс на успех'!E16</f>
        <v>0</v>
      </c>
      <c r="F13" s="133" t="s">
        <v>239</v>
      </c>
    </row>
    <row r="14" spans="1:6">
      <c r="A14" s="132" t="s">
        <v>240</v>
      </c>
      <c r="B14" s="131" t="s">
        <v>241</v>
      </c>
      <c r="C14" s="128">
        <f>'Биланс на успех'!C17</f>
        <v>0</v>
      </c>
      <c r="D14" s="149">
        <f>'Биланс на успех'!D17</f>
        <v>0</v>
      </c>
      <c r="E14" s="149">
        <f>'Биланс на успех'!E17</f>
        <v>0</v>
      </c>
      <c r="F14" s="133" t="s">
        <v>242</v>
      </c>
    </row>
    <row r="15" spans="1:6" ht="24">
      <c r="A15" s="132" t="s">
        <v>243</v>
      </c>
      <c r="B15" s="131" t="s">
        <v>244</v>
      </c>
      <c r="C15" s="128">
        <f>'Биланс на успех'!C18</f>
        <v>0</v>
      </c>
      <c r="D15" s="149">
        <f>'Биланс на успех'!D18</f>
        <v>241623576</v>
      </c>
      <c r="E15" s="149">
        <f>'Биланс на успех'!E18</f>
        <v>222226012</v>
      </c>
      <c r="F15" s="133" t="s">
        <v>245</v>
      </c>
    </row>
    <row r="16" spans="1:6" ht="24">
      <c r="A16" s="132" t="s">
        <v>246</v>
      </c>
      <c r="B16" s="131" t="s">
        <v>247</v>
      </c>
      <c r="C16" s="128">
        <f>'Биланс на успех'!C19</f>
        <v>0</v>
      </c>
      <c r="D16" s="149">
        <f>'Биланс на успех'!D19</f>
        <v>55228073</v>
      </c>
      <c r="E16" s="149">
        <f>'Биланс на успех'!E19</f>
        <v>43091342</v>
      </c>
      <c r="F16" s="133" t="s">
        <v>248</v>
      </c>
    </row>
    <row r="17" spans="1:6" ht="24">
      <c r="A17" s="132" t="s">
        <v>249</v>
      </c>
      <c r="B17" s="131" t="s">
        <v>250</v>
      </c>
      <c r="C17" s="128">
        <f>'Биланс на успех'!C20</f>
        <v>0</v>
      </c>
      <c r="D17" s="149">
        <f>'Биланс на успех'!D20</f>
        <v>0</v>
      </c>
      <c r="E17" s="149">
        <f>'Биланс на успех'!E20</f>
        <v>0</v>
      </c>
      <c r="F17" s="133" t="s">
        <v>251</v>
      </c>
    </row>
    <row r="18" spans="1:6" ht="24">
      <c r="A18" s="132" t="s">
        <v>252</v>
      </c>
      <c r="B18" s="131" t="s">
        <v>6</v>
      </c>
      <c r="C18" s="128">
        <f>'Биланс на успех'!C21</f>
        <v>0</v>
      </c>
      <c r="D18" s="149">
        <f>'Биланс на успех'!D21</f>
        <v>8128829</v>
      </c>
      <c r="E18" s="149">
        <f>'Биланс на успех'!E21</f>
        <v>-14435277</v>
      </c>
      <c r="F18" s="133" t="s">
        <v>14</v>
      </c>
    </row>
    <row r="19" spans="1:6" ht="24">
      <c r="A19" s="130" t="s">
        <v>253</v>
      </c>
      <c r="B19" s="131" t="s">
        <v>254</v>
      </c>
      <c r="C19" s="128">
        <f>'Биланс на успех'!C22</f>
        <v>0</v>
      </c>
      <c r="D19" s="149">
        <f>'Биланс на успех'!D22</f>
        <v>49290076</v>
      </c>
      <c r="E19" s="149">
        <f>'Биланс на успех'!E22</f>
        <v>53567512</v>
      </c>
      <c r="F19" s="133" t="s">
        <v>16</v>
      </c>
    </row>
    <row r="20" spans="1:6" ht="36">
      <c r="A20" s="132" t="s">
        <v>255</v>
      </c>
      <c r="B20" s="131" t="s">
        <v>256</v>
      </c>
      <c r="C20" s="128">
        <f>'Биланс на успех'!C23</f>
        <v>0</v>
      </c>
      <c r="D20" s="149">
        <f>'Биланс на успех'!D23</f>
        <v>0</v>
      </c>
      <c r="E20" s="149">
        <f>'Биланс на успех'!E23</f>
        <v>0</v>
      </c>
      <c r="F20" s="133" t="s">
        <v>129</v>
      </c>
    </row>
    <row r="21" spans="1:6">
      <c r="A21" s="132" t="s">
        <v>257</v>
      </c>
      <c r="B21" s="131" t="s">
        <v>4</v>
      </c>
      <c r="C21" s="128">
        <f>'Биланс на успех'!C24</f>
        <v>0</v>
      </c>
      <c r="D21" s="149">
        <f>'Биланс на успех'!D24</f>
        <v>27474878</v>
      </c>
      <c r="E21" s="149">
        <f>'Биланс на успех'!E24</f>
        <v>28953316</v>
      </c>
      <c r="F21" s="129"/>
    </row>
    <row r="22" spans="1:6">
      <c r="A22" s="134" t="s">
        <v>258</v>
      </c>
      <c r="B22" s="131" t="s">
        <v>259</v>
      </c>
      <c r="C22" s="128">
        <f>'Биланс на успех'!C25</f>
        <v>0</v>
      </c>
      <c r="D22" s="149">
        <f>'Биланс на успех'!D25</f>
        <v>27474878</v>
      </c>
      <c r="E22" s="149">
        <f>'Биланс на успех'!E25</f>
        <v>28849616</v>
      </c>
      <c r="F22" s="133" t="s">
        <v>20</v>
      </c>
    </row>
    <row r="23" spans="1:6">
      <c r="A23" s="134" t="s">
        <v>260</v>
      </c>
      <c r="B23" s="131" t="s">
        <v>261</v>
      </c>
      <c r="C23" s="128">
        <f>'Биланс на успех'!C26</f>
        <v>0</v>
      </c>
      <c r="D23" s="149">
        <f>'Биланс на успех'!D26</f>
        <v>0</v>
      </c>
      <c r="E23" s="149">
        <f>'Биланс на успех'!E26</f>
        <v>0</v>
      </c>
      <c r="F23" s="133" t="s">
        <v>22</v>
      </c>
    </row>
    <row r="24" spans="1:6">
      <c r="A24" s="134" t="s">
        <v>262</v>
      </c>
      <c r="B24" s="131" t="s">
        <v>263</v>
      </c>
      <c r="C24" s="128">
        <f>'Биланс на успех'!C27</f>
        <v>0</v>
      </c>
      <c r="D24" s="149">
        <f>'Биланс на успех'!D27</f>
        <v>0</v>
      </c>
      <c r="E24" s="149">
        <f>'Биланс на успех'!E27</f>
        <v>103700</v>
      </c>
      <c r="F24" s="133" t="s">
        <v>264</v>
      </c>
    </row>
    <row r="25" spans="1:6">
      <c r="A25" s="132" t="s">
        <v>265</v>
      </c>
      <c r="B25" s="131" t="s">
        <v>266</v>
      </c>
      <c r="C25" s="128">
        <f>'Биланс на успех'!C28</f>
        <v>0</v>
      </c>
      <c r="D25" s="149">
        <f>'Биланс на успех'!D28</f>
        <v>16659369</v>
      </c>
      <c r="E25" s="149">
        <f>'Биланс на успех'!E28</f>
        <v>17257107</v>
      </c>
      <c r="F25" s="133" t="s">
        <v>25</v>
      </c>
    </row>
    <row r="26" spans="1:6">
      <c r="A26" s="132" t="s">
        <v>267</v>
      </c>
      <c r="B26" s="131" t="s">
        <v>268</v>
      </c>
      <c r="C26" s="128">
        <f>'Биланс на успех'!C29</f>
        <v>0</v>
      </c>
      <c r="D26" s="149">
        <f>'Биланс на успех'!D29</f>
        <v>1181603</v>
      </c>
      <c r="E26" s="149">
        <f>'Биланс на успех'!E29</f>
        <v>3749193</v>
      </c>
      <c r="F26" s="133" t="s">
        <v>27</v>
      </c>
    </row>
    <row r="27" spans="1:6" ht="24">
      <c r="A27" s="132" t="s">
        <v>269</v>
      </c>
      <c r="B27" s="131" t="s">
        <v>270</v>
      </c>
      <c r="C27" s="128">
        <f>'Биланс на успех'!C30</f>
        <v>0</v>
      </c>
      <c r="D27" s="149">
        <f>'Биланс на успех'!D30</f>
        <v>0</v>
      </c>
      <c r="E27" s="149">
        <f>'Биланс на успех'!E30</f>
        <v>0</v>
      </c>
      <c r="F27" s="133" t="s">
        <v>29</v>
      </c>
    </row>
    <row r="28" spans="1:6" ht="24">
      <c r="A28" s="132" t="s">
        <v>271</v>
      </c>
      <c r="B28" s="131" t="s">
        <v>272</v>
      </c>
      <c r="C28" s="128">
        <f>'Биланс на успех'!C31</f>
        <v>0</v>
      </c>
      <c r="D28" s="149">
        <f>'Биланс на успех'!D31</f>
        <v>0</v>
      </c>
      <c r="E28" s="149">
        <f>'Биланс на успех'!E31</f>
        <v>885953</v>
      </c>
      <c r="F28" s="129"/>
    </row>
    <row r="29" spans="1:6">
      <c r="A29" s="134" t="s">
        <v>273</v>
      </c>
      <c r="B29" s="131" t="s">
        <v>274</v>
      </c>
      <c r="C29" s="128">
        <f>'Биланс на успех'!C32</f>
        <v>0</v>
      </c>
      <c r="D29" s="149">
        <f>'Биланс на успех'!D32</f>
        <v>0</v>
      </c>
      <c r="E29" s="149">
        <f>'Биланс на успех'!E32</f>
        <v>0</v>
      </c>
      <c r="F29" s="133" t="s">
        <v>32</v>
      </c>
    </row>
    <row r="30" spans="1:6" ht="24">
      <c r="A30" s="134" t="s">
        <v>275</v>
      </c>
      <c r="B30" s="131" t="s">
        <v>276</v>
      </c>
      <c r="C30" s="128">
        <f>'Биланс на успех'!C33</f>
        <v>0</v>
      </c>
      <c r="D30" s="149">
        <f>'Биланс на успех'!D33</f>
        <v>0</v>
      </c>
      <c r="E30" s="149">
        <f>'Биланс на успех'!E33</f>
        <v>0</v>
      </c>
      <c r="F30" s="133" t="s">
        <v>34</v>
      </c>
    </row>
    <row r="31" spans="1:6">
      <c r="A31" s="134" t="s">
        <v>277</v>
      </c>
      <c r="B31" s="131" t="s">
        <v>278</v>
      </c>
      <c r="C31" s="128">
        <f>'Биланс на успех'!C34</f>
        <v>0</v>
      </c>
      <c r="D31" s="149">
        <f>'Биланс на успех'!D34</f>
        <v>0</v>
      </c>
      <c r="E31" s="149">
        <f>'Биланс на успех'!E34</f>
        <v>885953</v>
      </c>
      <c r="F31" s="133" t="s">
        <v>36</v>
      </c>
    </row>
    <row r="32" spans="1:6">
      <c r="A32" s="132" t="s">
        <v>279</v>
      </c>
      <c r="B32" s="131" t="s">
        <v>280</v>
      </c>
      <c r="C32" s="128">
        <f>'Биланс на успех'!C35</f>
        <v>0</v>
      </c>
      <c r="D32" s="149">
        <f>'Биланс на успех'!D35</f>
        <v>3974226</v>
      </c>
      <c r="E32" s="149">
        <f>'Биланс на успех'!E35</f>
        <v>2721943</v>
      </c>
      <c r="F32" s="133" t="s">
        <v>38</v>
      </c>
    </row>
    <row r="33" spans="1:6" ht="24">
      <c r="A33" s="135" t="s">
        <v>403</v>
      </c>
      <c r="B33" s="127" t="s">
        <v>171</v>
      </c>
      <c r="C33" s="136">
        <f>'Биланс на успех'!C36</f>
        <v>0</v>
      </c>
      <c r="D33" s="137">
        <f>'Биланс на успех'!D36</f>
        <v>87074840</v>
      </c>
      <c r="E33" s="137">
        <f>'Биланс на успех'!E36</f>
        <v>74174689</v>
      </c>
      <c r="F33" s="133" t="s">
        <v>172</v>
      </c>
    </row>
    <row r="34" spans="1:6" ht="24">
      <c r="A34" s="138" t="s">
        <v>400</v>
      </c>
      <c r="B34" s="127" t="s">
        <v>281</v>
      </c>
      <c r="C34" s="128">
        <f>'Биланс на успех'!C37</f>
        <v>0</v>
      </c>
      <c r="D34" s="149">
        <f>'Биланс на успех'!D37</f>
        <v>33763320</v>
      </c>
      <c r="E34" s="149">
        <f>'Биланс на успех'!E37</f>
        <v>49616651</v>
      </c>
      <c r="F34" s="133" t="s">
        <v>282</v>
      </c>
    </row>
    <row r="35" spans="1:6">
      <c r="A35" s="138" t="s">
        <v>401</v>
      </c>
      <c r="B35" s="127" t="s">
        <v>283</v>
      </c>
      <c r="C35" s="128">
        <f>'Биланс на успех'!C38</f>
        <v>0</v>
      </c>
      <c r="D35" s="149">
        <f>'Биланс на успех'!D38</f>
        <v>10050597</v>
      </c>
      <c r="E35" s="149">
        <f>'Биланс на успех'!E38</f>
        <v>5774637</v>
      </c>
      <c r="F35" s="133" t="s">
        <v>130</v>
      </c>
    </row>
    <row r="36" spans="1:6" ht="24">
      <c r="A36" s="126" t="s">
        <v>284</v>
      </c>
      <c r="B36" s="127" t="s">
        <v>285</v>
      </c>
      <c r="C36" s="128">
        <f>'Биланс на успех'!C39</f>
        <v>0</v>
      </c>
      <c r="D36" s="148">
        <f>'Биланс на успех'!D39</f>
        <v>556605500</v>
      </c>
      <c r="E36" s="148">
        <f>'Биланс на успех'!E39</f>
        <v>547544904</v>
      </c>
      <c r="F36" s="129"/>
    </row>
    <row r="37" spans="1:6" ht="24">
      <c r="A37" s="138" t="s">
        <v>286</v>
      </c>
      <c r="B37" s="127" t="s">
        <v>287</v>
      </c>
      <c r="C37" s="128">
        <f>'Биланс на успех'!C40</f>
        <v>0</v>
      </c>
      <c r="D37" s="148">
        <f>'Биланс на успех'!D40</f>
        <v>155397559</v>
      </c>
      <c r="E37" s="148">
        <f>'Биланс на успех'!E40</f>
        <v>154438174</v>
      </c>
      <c r="F37" s="129"/>
    </row>
    <row r="38" spans="1:6">
      <c r="A38" s="132" t="s">
        <v>288</v>
      </c>
      <c r="B38" s="131" t="s">
        <v>289</v>
      </c>
      <c r="C38" s="128">
        <f>'Биланс на успех'!C41</f>
        <v>0</v>
      </c>
      <c r="D38" s="149">
        <f>'Биланс на успех'!D41</f>
        <v>217473139</v>
      </c>
      <c r="E38" s="149">
        <f>'Биланс на успех'!E41</f>
        <v>213493883</v>
      </c>
      <c r="F38" s="133" t="s">
        <v>40</v>
      </c>
    </row>
    <row r="39" spans="1:6" ht="24">
      <c r="A39" s="132" t="s">
        <v>290</v>
      </c>
      <c r="B39" s="131" t="s">
        <v>291</v>
      </c>
      <c r="C39" s="128">
        <f>'Биланс на успех'!C42</f>
        <v>0</v>
      </c>
      <c r="D39" s="149">
        <f>'Биланс на успех'!D42</f>
        <v>2375453</v>
      </c>
      <c r="E39" s="149">
        <f>'Биланс на успех'!E42</f>
        <v>4280728</v>
      </c>
      <c r="F39" s="133" t="s">
        <v>42</v>
      </c>
    </row>
    <row r="40" spans="1:6">
      <c r="A40" s="132" t="s">
        <v>292</v>
      </c>
      <c r="B40" s="131" t="s">
        <v>293</v>
      </c>
      <c r="C40" s="128">
        <f>'Биланс на успех'!C43</f>
        <v>0</v>
      </c>
      <c r="D40" s="149">
        <f>'Биланс на успех'!D43</f>
        <v>0</v>
      </c>
      <c r="E40" s="149">
        <f>'Биланс на успех'!E43</f>
        <v>0</v>
      </c>
      <c r="F40" s="133" t="s">
        <v>44</v>
      </c>
    </row>
    <row r="41" spans="1:6" ht="24">
      <c r="A41" s="132" t="s">
        <v>294</v>
      </c>
      <c r="B41" s="131" t="s">
        <v>295</v>
      </c>
      <c r="C41" s="128">
        <f>'Биланс на успех'!C44</f>
        <v>0</v>
      </c>
      <c r="D41" s="149">
        <f>'Биланс на успех'!D44</f>
        <v>62645973</v>
      </c>
      <c r="E41" s="149">
        <f>'Биланс на успех'!E44</f>
        <v>66604183</v>
      </c>
      <c r="F41" s="133" t="s">
        <v>46</v>
      </c>
    </row>
    <row r="42" spans="1:6">
      <c r="A42" s="132" t="s">
        <v>296</v>
      </c>
      <c r="B42" s="131" t="s">
        <v>297</v>
      </c>
      <c r="C42" s="128">
        <f>'Биланс на успех'!C45</f>
        <v>0</v>
      </c>
      <c r="D42" s="149">
        <f>'Биланс на успех'!D45</f>
        <v>-4133789</v>
      </c>
      <c r="E42" s="149">
        <f>'Биланс на успех'!E45</f>
        <v>31265756</v>
      </c>
      <c r="F42" s="133" t="s">
        <v>47</v>
      </c>
    </row>
    <row r="43" spans="1:6" ht="24">
      <c r="A43" s="132" t="s">
        <v>298</v>
      </c>
      <c r="B43" s="131" t="s">
        <v>299</v>
      </c>
      <c r="C43" s="128">
        <f>'Биланс на успех'!C46</f>
        <v>0</v>
      </c>
      <c r="D43" s="149">
        <f>'Биланс на успех'!D46</f>
        <v>0</v>
      </c>
      <c r="E43" s="149">
        <f>'Биланс на успех'!E46</f>
        <v>0</v>
      </c>
      <c r="F43" s="133" t="s">
        <v>48</v>
      </c>
    </row>
    <row r="44" spans="1:6" ht="24">
      <c r="A44" s="132" t="s">
        <v>300</v>
      </c>
      <c r="B44" s="131" t="s">
        <v>301</v>
      </c>
      <c r="C44" s="128">
        <f>'Биланс на успех'!C47</f>
        <v>0</v>
      </c>
      <c r="D44" s="149">
        <f>'Биланс на успех'!D47</f>
        <v>-7079635</v>
      </c>
      <c r="E44" s="149">
        <f>'Биланс на успех'!E47</f>
        <v>19436554</v>
      </c>
      <c r="F44" s="133" t="s">
        <v>49</v>
      </c>
    </row>
    <row r="45" spans="1:6" ht="24">
      <c r="A45" s="130" t="s">
        <v>302</v>
      </c>
      <c r="B45" s="131" t="s">
        <v>303</v>
      </c>
      <c r="C45" s="128">
        <f>'Биланс на успех'!C48</f>
        <v>0</v>
      </c>
      <c r="D45" s="149">
        <f>'Биланс на успех'!D48</f>
        <v>0</v>
      </c>
      <c r="E45" s="149">
        <f>'Биланс на успех'!E48</f>
        <v>0</v>
      </c>
      <c r="F45" s="133" t="s">
        <v>50</v>
      </c>
    </row>
    <row r="46" spans="1:6" ht="24">
      <c r="A46" s="132" t="s">
        <v>304</v>
      </c>
      <c r="B46" s="131" t="s">
        <v>305</v>
      </c>
      <c r="C46" s="128">
        <f>'Биланс на успех'!C49</f>
        <v>0</v>
      </c>
      <c r="D46" s="149">
        <f>'Биланс на успех'!D49</f>
        <v>0</v>
      </c>
      <c r="E46" s="149">
        <f>'Биланс на успех'!E49</f>
        <v>0</v>
      </c>
      <c r="F46" s="129"/>
    </row>
    <row r="47" spans="1:6">
      <c r="A47" s="134" t="s">
        <v>306</v>
      </c>
      <c r="B47" s="131" t="s">
        <v>307</v>
      </c>
      <c r="C47" s="128">
        <f>'Биланс на успех'!C50</f>
        <v>0</v>
      </c>
      <c r="D47" s="149">
        <f>'Биланс на успех'!D50</f>
        <v>0</v>
      </c>
      <c r="E47" s="149">
        <f>'Биланс на успех'!E50</f>
        <v>0</v>
      </c>
      <c r="F47" s="133" t="s">
        <v>51</v>
      </c>
    </row>
    <row r="48" spans="1:6" ht="24">
      <c r="A48" s="134" t="s">
        <v>308</v>
      </c>
      <c r="B48" s="131" t="s">
        <v>309</v>
      </c>
      <c r="C48" s="128">
        <f>'Биланс на успех'!C51</f>
        <v>0</v>
      </c>
      <c r="D48" s="149">
        <f>'Биланс на успех'!D51</f>
        <v>0</v>
      </c>
      <c r="E48" s="149">
        <f>'Биланс на успех'!E51</f>
        <v>0</v>
      </c>
      <c r="F48" s="133" t="s">
        <v>52</v>
      </c>
    </row>
    <row r="49" spans="1:6" ht="24">
      <c r="A49" s="132" t="s">
        <v>310</v>
      </c>
      <c r="B49" s="131" t="s">
        <v>311</v>
      </c>
      <c r="C49" s="128">
        <f>'Биланс на успех'!C52</f>
        <v>0</v>
      </c>
      <c r="D49" s="149">
        <f>'Биланс на успех'!D52</f>
        <v>0</v>
      </c>
      <c r="E49" s="149">
        <f>'Биланс на успех'!E52</f>
        <v>0</v>
      </c>
      <c r="F49" s="129"/>
    </row>
    <row r="50" spans="1:6">
      <c r="A50" s="134" t="s">
        <v>312</v>
      </c>
      <c r="B50" s="131" t="s">
        <v>313</v>
      </c>
      <c r="C50" s="128">
        <f>'Биланс на успех'!C53</f>
        <v>0</v>
      </c>
      <c r="D50" s="149">
        <f>'Биланс на успех'!D53</f>
        <v>0</v>
      </c>
      <c r="E50" s="149">
        <f>'Биланс на успех'!E53</f>
        <v>0</v>
      </c>
      <c r="F50" s="133" t="s">
        <v>54</v>
      </c>
    </row>
    <row r="51" spans="1:6" ht="24">
      <c r="A51" s="134" t="s">
        <v>314</v>
      </c>
      <c r="B51" s="131" t="s">
        <v>315</v>
      </c>
      <c r="C51" s="128">
        <f>'Биланс на успех'!C54</f>
        <v>0</v>
      </c>
      <c r="D51" s="149">
        <f>'Биланс на успех'!D54</f>
        <v>0</v>
      </c>
      <c r="E51" s="149">
        <f>'Биланс на успех'!E54</f>
        <v>0</v>
      </c>
      <c r="F51" s="133" t="s">
        <v>55</v>
      </c>
    </row>
    <row r="52" spans="1:6" ht="24">
      <c r="A52" s="132" t="s">
        <v>316</v>
      </c>
      <c r="B52" s="131" t="s">
        <v>317</v>
      </c>
      <c r="C52" s="128">
        <f>'Биланс на успех'!C55</f>
        <v>0</v>
      </c>
      <c r="D52" s="149">
        <f>'Биланс на успех'!D55</f>
        <v>0</v>
      </c>
      <c r="E52" s="149">
        <f>'Биланс на успех'!E55</f>
        <v>0</v>
      </c>
      <c r="F52" s="129"/>
    </row>
    <row r="53" spans="1:6" ht="24">
      <c r="A53" s="134" t="s">
        <v>318</v>
      </c>
      <c r="B53" s="131" t="s">
        <v>319</v>
      </c>
      <c r="C53" s="128">
        <f>'Биланс на успех'!C56</f>
        <v>0</v>
      </c>
      <c r="D53" s="149">
        <f>'Биланс на успех'!D56</f>
        <v>0</v>
      </c>
      <c r="E53" s="149">
        <f>'Биланс на успех'!E56</f>
        <v>0</v>
      </c>
      <c r="F53" s="133" t="s">
        <v>56</v>
      </c>
    </row>
    <row r="54" spans="1:6" ht="24">
      <c r="A54" s="134" t="s">
        <v>320</v>
      </c>
      <c r="B54" s="131" t="s">
        <v>321</v>
      </c>
      <c r="C54" s="128">
        <f>'Биланс на успех'!C57</f>
        <v>0</v>
      </c>
      <c r="D54" s="149">
        <f>'Биланс на успех'!D57</f>
        <v>0</v>
      </c>
      <c r="E54" s="149">
        <f>'Биланс на успех'!E57</f>
        <v>0</v>
      </c>
      <c r="F54" s="133" t="s">
        <v>57</v>
      </c>
    </row>
    <row r="55" spans="1:6" ht="60">
      <c r="A55" s="130" t="s">
        <v>322</v>
      </c>
      <c r="B55" s="131" t="s">
        <v>323</v>
      </c>
      <c r="C55" s="128">
        <f>'Биланс на успех'!C58</f>
        <v>0</v>
      </c>
      <c r="D55" s="149">
        <f>'Биланс на успех'!D58</f>
        <v>0</v>
      </c>
      <c r="E55" s="149">
        <f>'Биланс на успех'!E58</f>
        <v>0</v>
      </c>
      <c r="F55" s="129"/>
    </row>
    <row r="56" spans="1:6" ht="36">
      <c r="A56" s="132" t="s">
        <v>324</v>
      </c>
      <c r="B56" s="131" t="s">
        <v>325</v>
      </c>
      <c r="C56" s="128">
        <f>'Биланс на успех'!C59</f>
        <v>0</v>
      </c>
      <c r="D56" s="149">
        <f>'Биланс на успех'!D59</f>
        <v>0</v>
      </c>
      <c r="E56" s="149">
        <f>'Биланс на успех'!E59</f>
        <v>0</v>
      </c>
      <c r="F56" s="133" t="s">
        <v>58</v>
      </c>
    </row>
    <row r="57" spans="1:6" ht="48">
      <c r="A57" s="132" t="s">
        <v>326</v>
      </c>
      <c r="B57" s="131" t="s">
        <v>2</v>
      </c>
      <c r="C57" s="128">
        <f>'Биланс на успех'!C60</f>
        <v>0</v>
      </c>
      <c r="D57" s="149">
        <f>'Биланс на успех'!D60</f>
        <v>0</v>
      </c>
      <c r="E57" s="149">
        <f>'Биланс на успех'!E60</f>
        <v>0</v>
      </c>
      <c r="F57" s="133" t="s">
        <v>59</v>
      </c>
    </row>
    <row r="58" spans="1:6" ht="24">
      <c r="A58" s="130" t="s">
        <v>327</v>
      </c>
      <c r="B58" s="131" t="s">
        <v>328</v>
      </c>
      <c r="C58" s="128">
        <f>'Биланс на успех'!C61</f>
        <v>0</v>
      </c>
      <c r="D58" s="149">
        <f>'Биланс на успех'!D61</f>
        <v>29910068</v>
      </c>
      <c r="E58" s="149">
        <f>'Биланс на успех'!E61</f>
        <v>23004719</v>
      </c>
      <c r="F58" s="133" t="s">
        <v>60</v>
      </c>
    </row>
    <row r="59" spans="1:6" ht="24">
      <c r="A59" s="132" t="s">
        <v>329</v>
      </c>
      <c r="B59" s="131" t="s">
        <v>330</v>
      </c>
      <c r="C59" s="128">
        <f>'Биланс на успех'!C62</f>
        <v>0</v>
      </c>
      <c r="D59" s="149">
        <f>'Биланс на успех'!D62</f>
        <v>18381265</v>
      </c>
      <c r="E59" s="149">
        <f>'Биланс на успех'!E62</f>
        <v>10559095</v>
      </c>
      <c r="F59" s="133" t="s">
        <v>62</v>
      </c>
    </row>
    <row r="60" spans="1:6" ht="24">
      <c r="A60" s="132" t="s">
        <v>331</v>
      </c>
      <c r="B60" s="131" t="s">
        <v>332</v>
      </c>
      <c r="C60" s="128">
        <f>'Биланс на успех'!C63</f>
        <v>0</v>
      </c>
      <c r="D60" s="149">
        <f>'Биланс на успех'!D63</f>
        <v>11528803</v>
      </c>
      <c r="E60" s="149">
        <f>'Биланс на успех'!E63</f>
        <v>12445624</v>
      </c>
      <c r="F60" s="133" t="s">
        <v>64</v>
      </c>
    </row>
    <row r="61" spans="1:6" ht="24">
      <c r="A61" s="130" t="s">
        <v>333</v>
      </c>
      <c r="B61" s="131" t="s">
        <v>334</v>
      </c>
      <c r="C61" s="128">
        <f>'Биланс на успех'!C64</f>
        <v>0</v>
      </c>
      <c r="D61" s="149">
        <f>'Биланс на успех'!D64</f>
        <v>293713274</v>
      </c>
      <c r="E61" s="149">
        <f>'Биланс на успех'!E64</f>
        <v>277105405</v>
      </c>
      <c r="F61" s="129"/>
    </row>
    <row r="62" spans="1:6">
      <c r="A62" s="132" t="s">
        <v>335</v>
      </c>
      <c r="B62" s="131" t="s">
        <v>336</v>
      </c>
      <c r="C62" s="128">
        <f>'Биланс на успех'!C65</f>
        <v>0</v>
      </c>
      <c r="D62" s="149">
        <f>'Биланс на успех'!D65</f>
        <v>149789470</v>
      </c>
      <c r="E62" s="149">
        <f>'Биланс на успех'!E65</f>
        <v>139758859</v>
      </c>
      <c r="F62" s="129"/>
    </row>
    <row r="63" spans="1:6">
      <c r="A63" s="134" t="s">
        <v>337</v>
      </c>
      <c r="B63" s="131" t="s">
        <v>338</v>
      </c>
      <c r="C63" s="128">
        <f>'Биланс на успех'!C66</f>
        <v>0</v>
      </c>
      <c r="D63" s="149">
        <f>'Биланс на успех'!D66</f>
        <v>101170368</v>
      </c>
      <c r="E63" s="149">
        <f>'Биланс на успех'!E66</f>
        <v>87715973</v>
      </c>
      <c r="F63" s="133" t="s">
        <v>66</v>
      </c>
    </row>
    <row r="64" spans="1:6">
      <c r="A64" s="139" t="s">
        <v>408</v>
      </c>
      <c r="B64" s="131" t="s">
        <v>174</v>
      </c>
      <c r="C64" s="140">
        <f>'Биланс на успех'!C67</f>
        <v>0</v>
      </c>
      <c r="D64" s="141">
        <f>'Биланс на успех'!D67</f>
        <v>44632661</v>
      </c>
      <c r="E64" s="141">
        <f>'Биланс на успех'!E67</f>
        <v>42784893</v>
      </c>
      <c r="F64" s="133" t="s">
        <v>175</v>
      </c>
    </row>
    <row r="65" spans="1:6">
      <c r="A65" s="134" t="s">
        <v>339</v>
      </c>
      <c r="B65" s="131" t="s">
        <v>340</v>
      </c>
      <c r="C65" s="128">
        <f>'Биланс на успех'!C68</f>
        <v>0</v>
      </c>
      <c r="D65" s="149">
        <f>'Биланс на успех'!D68</f>
        <v>9671872</v>
      </c>
      <c r="E65" s="149">
        <f>'Биланс на успех'!E68</f>
        <v>9020006</v>
      </c>
      <c r="F65" s="133" t="s">
        <v>341</v>
      </c>
    </row>
    <row r="66" spans="1:6">
      <c r="A66" s="134" t="s">
        <v>342</v>
      </c>
      <c r="B66" s="131" t="s">
        <v>343</v>
      </c>
      <c r="C66" s="128">
        <f>'Биланс на успех'!C69</f>
        <v>0</v>
      </c>
      <c r="D66" s="149">
        <f>'Биланс на успех'!D69</f>
        <v>-5685431</v>
      </c>
      <c r="E66" s="149">
        <f>'Биланс на успех'!E69</f>
        <v>237987</v>
      </c>
      <c r="F66" s="133" t="s">
        <v>67</v>
      </c>
    </row>
    <row r="67" spans="1:6">
      <c r="A67" s="132" t="s">
        <v>344</v>
      </c>
      <c r="B67" s="131" t="s">
        <v>345</v>
      </c>
      <c r="C67" s="128">
        <f>'Биланс на успех'!C70</f>
        <v>0</v>
      </c>
      <c r="D67" s="149">
        <f>'Биланс на успех'!D70</f>
        <v>143923804</v>
      </c>
      <c r="E67" s="149">
        <f>'Биланс на успех'!E70</f>
        <v>137346546</v>
      </c>
      <c r="F67" s="133"/>
    </row>
    <row r="68" spans="1:6" ht="24">
      <c r="A68" s="134" t="s">
        <v>346</v>
      </c>
      <c r="B68" s="131" t="s">
        <v>347</v>
      </c>
      <c r="C68" s="128">
        <f>'Биланс на успех'!C71</f>
        <v>0</v>
      </c>
      <c r="D68" s="149">
        <f>'Биланс на успех'!D71</f>
        <v>16371773</v>
      </c>
      <c r="E68" s="149">
        <f>'Биланс на успех'!E71</f>
        <v>14013192</v>
      </c>
      <c r="F68" s="133" t="s">
        <v>70</v>
      </c>
    </row>
    <row r="69" spans="1:6">
      <c r="A69" s="134" t="s">
        <v>348</v>
      </c>
      <c r="B69" s="131" t="s">
        <v>349</v>
      </c>
      <c r="C69" s="128">
        <f>'Биланс на успех'!C72</f>
        <v>0</v>
      </c>
      <c r="D69" s="149">
        <f>'Биланс на успех'!D72</f>
        <v>71038015</v>
      </c>
      <c r="E69" s="149">
        <f>'Биланс на успех'!E72</f>
        <v>68812625</v>
      </c>
      <c r="F69" s="133" t="s">
        <v>350</v>
      </c>
    </row>
    <row r="70" spans="1:6">
      <c r="A70" s="142" t="s">
        <v>402</v>
      </c>
      <c r="B70" s="131" t="s">
        <v>181</v>
      </c>
      <c r="C70" s="140">
        <f>'Биланс на успех'!C73</f>
        <v>0</v>
      </c>
      <c r="D70" s="141">
        <f>'Биланс на успех'!D73</f>
        <v>44945320</v>
      </c>
      <c r="E70" s="141">
        <f>'Биланс на успех'!E73</f>
        <v>43966625</v>
      </c>
      <c r="F70" s="133" t="s">
        <v>186</v>
      </c>
    </row>
    <row r="71" spans="1:6">
      <c r="A71" s="142" t="s">
        <v>404</v>
      </c>
      <c r="B71" s="131" t="s">
        <v>182</v>
      </c>
      <c r="C71" s="140">
        <f>'Биланс на успех'!C74</f>
        <v>0</v>
      </c>
      <c r="D71" s="141">
        <f>'Биланс на успех'!D74</f>
        <v>4285469</v>
      </c>
      <c r="E71" s="141">
        <f>'Биланс на успех'!E74</f>
        <v>4190533</v>
      </c>
      <c r="F71" s="133" t="s">
        <v>186</v>
      </c>
    </row>
    <row r="72" spans="1:6">
      <c r="A72" s="142" t="s">
        <v>405</v>
      </c>
      <c r="B72" s="131" t="s">
        <v>183</v>
      </c>
      <c r="C72" s="140">
        <f>'Биланс на успех'!C75</f>
        <v>0</v>
      </c>
      <c r="D72" s="141">
        <f>'Биланс на успех'!D75</f>
        <v>17439741</v>
      </c>
      <c r="E72" s="141">
        <f>'Биланс на успех'!E75</f>
        <v>16627946</v>
      </c>
      <c r="F72" s="133" t="s">
        <v>186</v>
      </c>
    </row>
    <row r="73" spans="1:6" ht="24">
      <c r="A73" s="142" t="s">
        <v>406</v>
      </c>
      <c r="B73" s="131" t="s">
        <v>184</v>
      </c>
      <c r="C73" s="140">
        <f>'Биланс на успех'!C76</f>
        <v>0</v>
      </c>
      <c r="D73" s="141">
        <f>'Биланс на успех'!D76</f>
        <v>329041</v>
      </c>
      <c r="E73" s="141">
        <f>'Биланс на успех'!E76</f>
        <v>313735</v>
      </c>
      <c r="F73" s="133" t="s">
        <v>187</v>
      </c>
    </row>
    <row r="74" spans="1:6">
      <c r="A74" s="142" t="s">
        <v>407</v>
      </c>
      <c r="B74" s="131" t="s">
        <v>185</v>
      </c>
      <c r="C74" s="140">
        <f>'Биланс на успех'!C77</f>
        <v>0</v>
      </c>
      <c r="D74" s="141">
        <f>'Биланс на успех'!D77</f>
        <v>4038444</v>
      </c>
      <c r="E74" s="141">
        <f>'Биланс на успех'!E77</f>
        <v>3713786</v>
      </c>
      <c r="F74" s="133" t="s">
        <v>188</v>
      </c>
    </row>
    <row r="75" spans="1:6" ht="36">
      <c r="A75" s="134" t="s">
        <v>351</v>
      </c>
      <c r="B75" s="131" t="s">
        <v>352</v>
      </c>
      <c r="C75" s="128">
        <f>'Биланс на успех'!C78</f>
        <v>0</v>
      </c>
      <c r="D75" s="149">
        <f>'Биланс на успех'!D78</f>
        <v>3999624</v>
      </c>
      <c r="E75" s="149">
        <f>'Биланс на успех'!E78</f>
        <v>4130116</v>
      </c>
      <c r="F75" s="133" t="s">
        <v>72</v>
      </c>
    </row>
    <row r="76" spans="1:6" ht="24">
      <c r="A76" s="134" t="s">
        <v>353</v>
      </c>
      <c r="B76" s="131" t="s">
        <v>354</v>
      </c>
      <c r="C76" s="128">
        <f>'Биланс на успех'!C79</f>
        <v>0</v>
      </c>
      <c r="D76" s="149">
        <f>'Биланс на успех'!D79</f>
        <v>52514392</v>
      </c>
      <c r="E76" s="149">
        <f>'Биланс на успех'!E79</f>
        <v>50390613</v>
      </c>
      <c r="F76" s="133" t="s">
        <v>355</v>
      </c>
    </row>
    <row r="77" spans="1:6">
      <c r="A77" s="142" t="s">
        <v>409</v>
      </c>
      <c r="B77" s="131" t="s">
        <v>192</v>
      </c>
      <c r="C77" s="140">
        <f>'Биланс на успех'!C80</f>
        <v>0</v>
      </c>
      <c r="D77" s="141">
        <f>'Биланс на успех'!D80</f>
        <v>31070190</v>
      </c>
      <c r="E77" s="141">
        <f>'Биланс на успех'!E80</f>
        <v>30827488</v>
      </c>
      <c r="F77" s="133" t="s">
        <v>195</v>
      </c>
    </row>
    <row r="78" spans="1:6">
      <c r="A78" s="142" t="s">
        <v>410</v>
      </c>
      <c r="B78" s="131" t="s">
        <v>193</v>
      </c>
      <c r="C78" s="140">
        <f>'Биланс на успех'!C81</f>
        <v>0</v>
      </c>
      <c r="D78" s="141">
        <f>'Биланс на успех'!D81</f>
        <v>14114053</v>
      </c>
      <c r="E78" s="141">
        <f>'Биланс на успех'!E81</f>
        <v>13369207</v>
      </c>
      <c r="F78" s="133" t="s">
        <v>196</v>
      </c>
    </row>
    <row r="79" spans="1:6">
      <c r="A79" s="142" t="s">
        <v>411</v>
      </c>
      <c r="B79" s="131" t="s">
        <v>194</v>
      </c>
      <c r="C79" s="140">
        <f>'Биланс на успех'!C82</f>
        <v>0</v>
      </c>
      <c r="D79" s="141">
        <f>'Биланс на успех'!D82</f>
        <v>7330149</v>
      </c>
      <c r="E79" s="141">
        <f>'Биланс на успех'!E82</f>
        <v>6193918</v>
      </c>
      <c r="F79" s="133" t="s">
        <v>197</v>
      </c>
    </row>
    <row r="80" spans="1:6" ht="24">
      <c r="A80" s="130" t="s">
        <v>356</v>
      </c>
      <c r="B80" s="131" t="s">
        <v>357</v>
      </c>
      <c r="C80" s="128">
        <f>'Биланс на успех'!C83</f>
        <v>0</v>
      </c>
      <c r="D80" s="149">
        <f>'Биланс на успех'!D83</f>
        <v>18670623</v>
      </c>
      <c r="E80" s="149">
        <f>'Биланс на успех'!E83</f>
        <v>18186167</v>
      </c>
      <c r="F80" s="129"/>
    </row>
    <row r="81" spans="1:6" ht="24">
      <c r="A81" s="132" t="s">
        <v>358</v>
      </c>
      <c r="B81" s="131" t="s">
        <v>359</v>
      </c>
      <c r="C81" s="128">
        <f>'Биланс на успех'!C84</f>
        <v>0</v>
      </c>
      <c r="D81" s="149">
        <f>'Биланс на успех'!D84</f>
        <v>16544274</v>
      </c>
      <c r="E81" s="149">
        <f>'Биланс на успех'!E84</f>
        <v>16340026</v>
      </c>
      <c r="F81" s="133" t="s">
        <v>78</v>
      </c>
    </row>
    <row r="82" spans="1:6">
      <c r="A82" s="132" t="s">
        <v>360</v>
      </c>
      <c r="B82" s="131" t="s">
        <v>361</v>
      </c>
      <c r="C82" s="128">
        <f>'Биланс на успех'!C85</f>
        <v>0</v>
      </c>
      <c r="D82" s="149">
        <f>'Биланс на успех'!D85</f>
        <v>0</v>
      </c>
      <c r="E82" s="149">
        <f>'Биланс на успех'!E85</f>
        <v>0</v>
      </c>
      <c r="F82" s="133" t="s">
        <v>80</v>
      </c>
    </row>
    <row r="83" spans="1:6">
      <c r="A83" s="132" t="s">
        <v>362</v>
      </c>
      <c r="B83" s="131" t="s">
        <v>363</v>
      </c>
      <c r="C83" s="128">
        <f>'Биланс на успех'!C86</f>
        <v>0</v>
      </c>
      <c r="D83" s="149">
        <f>'Биланс на успех'!D86</f>
        <v>1829608</v>
      </c>
      <c r="E83" s="149">
        <f>'Биланс на успех'!E86</f>
        <v>2918123</v>
      </c>
      <c r="F83" s="133" t="s">
        <v>82</v>
      </c>
    </row>
    <row r="84" spans="1:6" ht="24">
      <c r="A84" s="132" t="s">
        <v>364</v>
      </c>
      <c r="B84" s="131" t="s">
        <v>365</v>
      </c>
      <c r="C84" s="128">
        <f>'Биланс на успех'!C87</f>
        <v>0</v>
      </c>
      <c r="D84" s="149">
        <f>'Биланс на успех'!D87</f>
        <v>0</v>
      </c>
      <c r="E84" s="149">
        <f>'Биланс на успех'!E87</f>
        <v>0</v>
      </c>
      <c r="F84" s="133" t="s">
        <v>84</v>
      </c>
    </row>
    <row r="85" spans="1:6" ht="24">
      <c r="A85" s="132" t="s">
        <v>366</v>
      </c>
      <c r="B85" s="131" t="s">
        <v>367</v>
      </c>
      <c r="C85" s="128">
        <f>'Биланс на успех'!C88</f>
        <v>0</v>
      </c>
      <c r="D85" s="149">
        <f>'Биланс на успех'!D88</f>
        <v>0</v>
      </c>
      <c r="E85" s="149">
        <f>'Биланс на успех'!E88</f>
        <v>0</v>
      </c>
      <c r="F85" s="129"/>
    </row>
    <row r="86" spans="1:6">
      <c r="A86" s="134" t="s">
        <v>368</v>
      </c>
      <c r="B86" s="131" t="s">
        <v>369</v>
      </c>
      <c r="C86" s="128">
        <f>'Биланс на успех'!C89</f>
        <v>0</v>
      </c>
      <c r="D86" s="149">
        <f>'Биланс на успех'!D89</f>
        <v>0</v>
      </c>
      <c r="E86" s="149">
        <f>'Биланс на успех'!E89</f>
        <v>0</v>
      </c>
      <c r="F86" s="133" t="s">
        <v>370</v>
      </c>
    </row>
    <row r="87" spans="1:6" ht="24">
      <c r="A87" s="134" t="s">
        <v>371</v>
      </c>
      <c r="B87" s="131" t="s">
        <v>372</v>
      </c>
      <c r="C87" s="128">
        <f>'Биланс на успех'!C90</f>
        <v>0</v>
      </c>
      <c r="D87" s="149">
        <f>'Биланс на успех'!D90</f>
        <v>0</v>
      </c>
      <c r="E87" s="149">
        <f>'Биланс на успех'!E90</f>
        <v>0</v>
      </c>
      <c r="F87" s="133" t="s">
        <v>87</v>
      </c>
    </row>
    <row r="88" spans="1:6">
      <c r="A88" s="134" t="s">
        <v>373</v>
      </c>
      <c r="B88" s="131" t="s">
        <v>374</v>
      </c>
      <c r="C88" s="128">
        <f>'Биланс на успех'!C91</f>
        <v>0</v>
      </c>
      <c r="D88" s="149">
        <f>'Биланс на успех'!D91</f>
        <v>0</v>
      </c>
      <c r="E88" s="149">
        <f>'Биланс на успех'!E91</f>
        <v>0</v>
      </c>
      <c r="F88" s="133" t="s">
        <v>89</v>
      </c>
    </row>
    <row r="89" spans="1:6">
      <c r="A89" s="132" t="s">
        <v>375</v>
      </c>
      <c r="B89" s="131" t="s">
        <v>376</v>
      </c>
      <c r="C89" s="128">
        <f>'Биланс на успех'!C92</f>
        <v>0</v>
      </c>
      <c r="D89" s="149">
        <f>'Биланс на успех'!D92</f>
        <v>296741</v>
      </c>
      <c r="E89" s="149">
        <f>'Биланс на успех'!E92</f>
        <v>-1071982</v>
      </c>
      <c r="F89" s="133" t="s">
        <v>114</v>
      </c>
    </row>
    <row r="90" spans="1:6" ht="24">
      <c r="A90" s="130" t="s">
        <v>377</v>
      </c>
      <c r="B90" s="131" t="s">
        <v>378</v>
      </c>
      <c r="C90" s="128">
        <f>'Биланс на успех'!C93</f>
        <v>0</v>
      </c>
      <c r="D90" s="149">
        <f>'Биланс на успех'!D93</f>
        <v>36852316</v>
      </c>
      <c r="E90" s="149">
        <f>'Биланс на успех'!E93</f>
        <v>33615364</v>
      </c>
      <c r="F90" s="129"/>
    </row>
    <row r="91" spans="1:6">
      <c r="A91" s="132" t="s">
        <v>379</v>
      </c>
      <c r="B91" s="131" t="s">
        <v>380</v>
      </c>
      <c r="C91" s="128">
        <f>'Биланс на успех'!C94</f>
        <v>0</v>
      </c>
      <c r="D91" s="149">
        <f>'Биланс на успех'!D94</f>
        <v>0</v>
      </c>
      <c r="E91" s="149">
        <f>'Биланс на успех'!E94</f>
        <v>0</v>
      </c>
      <c r="F91" s="133" t="s">
        <v>74</v>
      </c>
    </row>
    <row r="92" spans="1:6">
      <c r="A92" s="132" t="s">
        <v>381</v>
      </c>
      <c r="B92" s="131" t="s">
        <v>382</v>
      </c>
      <c r="C92" s="128">
        <f>'Биланс на успех'!C95</f>
        <v>0</v>
      </c>
      <c r="D92" s="149">
        <f>'Биланс на успех'!D95</f>
        <v>36852316</v>
      </c>
      <c r="E92" s="149">
        <f>'Биланс на успех'!E95</f>
        <v>33615364</v>
      </c>
      <c r="F92" s="133" t="s">
        <v>76</v>
      </c>
    </row>
    <row r="93" spans="1:6" ht="24">
      <c r="A93" s="138" t="s">
        <v>383</v>
      </c>
      <c r="B93" s="127" t="s">
        <v>384</v>
      </c>
      <c r="C93" s="128">
        <f>'Биланс на успех'!C96</f>
        <v>0</v>
      </c>
      <c r="D93" s="149">
        <f>'Биланс на успех'!D96</f>
        <v>17372647</v>
      </c>
      <c r="E93" s="149">
        <f>'Биланс на успех'!E96</f>
        <v>39908192</v>
      </c>
      <c r="F93" s="133" t="s">
        <v>91</v>
      </c>
    </row>
    <row r="94" spans="1:6" ht="24">
      <c r="A94" s="138" t="s">
        <v>385</v>
      </c>
      <c r="B94" s="127" t="s">
        <v>386</v>
      </c>
      <c r="C94" s="128">
        <f>'Биланс на успех'!C97</f>
        <v>0</v>
      </c>
      <c r="D94" s="149">
        <f>'Биланс на успех'!D97</f>
        <v>4689013</v>
      </c>
      <c r="E94" s="149">
        <f>'Биланс на успех'!E97</f>
        <v>1286883</v>
      </c>
      <c r="F94" s="133" t="s">
        <v>92</v>
      </c>
    </row>
    <row r="95" spans="1:6" ht="24">
      <c r="A95" s="130" t="s">
        <v>387</v>
      </c>
      <c r="B95" s="131" t="s">
        <v>388</v>
      </c>
      <c r="C95" s="128">
        <f>'Биланс на успех'!C98</f>
        <v>0</v>
      </c>
      <c r="D95" s="149">
        <f>'Биланс на успех'!D98</f>
        <v>68454349</v>
      </c>
      <c r="E95" s="149">
        <f>'Биланс на успех'!E98</f>
        <v>56425280</v>
      </c>
      <c r="F95" s="133" t="s">
        <v>124</v>
      </c>
    </row>
    <row r="96" spans="1:6" ht="24">
      <c r="A96" s="130" t="s">
        <v>389</v>
      </c>
      <c r="B96" s="131" t="s">
        <v>390</v>
      </c>
      <c r="C96" s="128">
        <f>'Биланс на успех'!C99</f>
        <v>0</v>
      </c>
      <c r="D96" s="149">
        <f>'Биланс на успех'!D99</f>
        <v>0</v>
      </c>
      <c r="E96" s="149">
        <f>'Биланс на успех'!E99</f>
        <v>0</v>
      </c>
      <c r="F96" s="133" t="s">
        <v>125</v>
      </c>
    </row>
    <row r="97" spans="1:6">
      <c r="A97" s="138" t="s">
        <v>391</v>
      </c>
      <c r="B97" s="127" t="s">
        <v>392</v>
      </c>
      <c r="C97" s="128">
        <f>'Биланс на успех'!C100</f>
        <v>0</v>
      </c>
      <c r="D97" s="149">
        <f>'Биланс на успех'!D100</f>
        <v>0</v>
      </c>
      <c r="E97" s="149">
        <f>'Биланс на успех'!E100</f>
        <v>0</v>
      </c>
      <c r="F97" s="133" t="s">
        <v>126</v>
      </c>
    </row>
    <row r="98" spans="1:6">
      <c r="A98" s="138" t="s">
        <v>393</v>
      </c>
      <c r="B98" s="127" t="s">
        <v>394</v>
      </c>
      <c r="C98" s="128">
        <f>'Биланс на успех'!C101</f>
        <v>0</v>
      </c>
      <c r="D98" s="149">
        <f>'Биланс на успех'!D101</f>
        <v>0</v>
      </c>
      <c r="E98" s="149">
        <f>'Биланс на успех'!E101</f>
        <v>0</v>
      </c>
      <c r="F98" s="129"/>
    </row>
    <row r="99" spans="1:6" ht="24">
      <c r="A99" s="130" t="s">
        <v>395</v>
      </c>
      <c r="B99" s="131" t="s">
        <v>3</v>
      </c>
      <c r="C99" s="128">
        <f>'Биланс на успех'!C102</f>
        <v>0</v>
      </c>
      <c r="D99" s="149">
        <f>'Биланс на успех'!D102</f>
        <v>68454349</v>
      </c>
      <c r="E99" s="149">
        <f>'Биланс на успех'!E102</f>
        <v>56425280</v>
      </c>
      <c r="F99" s="133" t="s">
        <v>127</v>
      </c>
    </row>
    <row r="100" spans="1:6" ht="24">
      <c r="A100" s="130" t="s">
        <v>396</v>
      </c>
      <c r="B100" s="131" t="s">
        <v>397</v>
      </c>
      <c r="C100" s="128">
        <f>'Биланс на успех'!C103</f>
        <v>0</v>
      </c>
      <c r="D100" s="149">
        <f>'Биланс на успех'!D103</f>
        <v>0</v>
      </c>
      <c r="E100" s="149">
        <f>'Биланс на успех'!E103</f>
        <v>0</v>
      </c>
      <c r="F100" s="133" t="s">
        <v>128</v>
      </c>
    </row>
    <row r="101" spans="1:6">
      <c r="A101" s="143"/>
      <c r="B101" s="143"/>
      <c r="C101" s="143"/>
      <c r="D101" s="143"/>
      <c r="E101" s="143"/>
      <c r="F101" s="143"/>
    </row>
    <row r="102" spans="1:6">
      <c r="A102" s="143"/>
      <c r="B102" s="143"/>
      <c r="C102" s="143"/>
      <c r="D102" s="143"/>
      <c r="E102" s="143"/>
      <c r="F102" s="143"/>
    </row>
  </sheetData>
  <sheetProtection password="B44F" sheet="1" objects="1" scenarios="1" selectLockedCells="1" selectUnlockedCells="1"/>
  <mergeCells count="9">
    <mergeCell ref="A6:A7"/>
    <mergeCell ref="B6:B7"/>
    <mergeCell ref="D6:E6"/>
    <mergeCell ref="F6:F8"/>
    <mergeCell ref="A1:E1"/>
    <mergeCell ref="B2:D2"/>
    <mergeCell ref="B3:C3"/>
    <mergeCell ref="B4:C4"/>
    <mergeCell ref="B5:C5"/>
  </mergeCells>
  <printOptions horizontalCentered="1"/>
  <pageMargins left="0.15748031496062992" right="0.15748031496062992" top="0.39370078740157483" bottom="0.19685039370078741" header="0.31496062992125984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ФИ-Почетна</vt:lpstr>
      <vt:lpstr>Биланс на успех</vt:lpstr>
      <vt:lpstr>Income Statement</vt:lpstr>
      <vt:lpstr>'Income Statement'!Print_Area</vt:lpstr>
      <vt:lpstr>'Биланс на успех'!Print_Area</vt:lpstr>
      <vt:lpstr>'ФИ-Почетна'!Print_Area</vt:lpstr>
      <vt:lpstr>'Income Statement'!Print_Titles</vt:lpstr>
      <vt:lpstr>'Биланс на успех'!Print_Titles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Slagjana Miljkovik</dc:creator>
  <cp:lastModifiedBy>snezana.karaga</cp:lastModifiedBy>
  <cp:lastPrinted>2014-04-03T11:13:04Z</cp:lastPrinted>
  <dcterms:created xsi:type="dcterms:W3CDTF">2010-12-28T07:46:15Z</dcterms:created>
  <dcterms:modified xsi:type="dcterms:W3CDTF">2018-11-06T08:26:32Z</dcterms:modified>
</cp:coreProperties>
</file>