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B44F" lockStructure="1"/>
  <bookViews>
    <workbookView xWindow="14250" yWindow="105" windowWidth="14775" windowHeight="11760" tabRatio="848" activeTab="1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45621"/>
</workbook>
</file>

<file path=xl/calcChain.xml><?xml version="1.0" encoding="utf-8"?>
<calcChain xmlns="http://schemas.openxmlformats.org/spreadsheetml/2006/main">
  <c r="D13" i="22" l="1"/>
  <c r="D34" i="22"/>
  <c r="D24" i="22"/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0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0"/>
  <c r="E33" i="22" l="1"/>
  <c r="E33" i="20" s="1"/>
  <c r="D11" i="22"/>
  <c r="D11" i="20" s="1"/>
  <c r="E12" i="22"/>
  <c r="E12" i="20" s="1"/>
  <c r="E37" i="22"/>
  <c r="E37" i="20" s="1"/>
  <c r="E20" i="22"/>
  <c r="E20" i="20" s="1"/>
  <c r="D32" i="22" l="1"/>
  <c r="D32" i="20" s="1"/>
  <c r="C11" i="20"/>
  <c r="E11" i="22"/>
  <c r="E11" i="20" s="1"/>
  <c r="D41" i="22" l="1"/>
  <c r="D43" i="22" s="1"/>
  <c r="C32" i="20"/>
  <c r="E32" i="22"/>
  <c r="E32" i="20" s="1"/>
  <c r="D41" i="20" l="1"/>
  <c r="C41" i="20"/>
  <c r="E41" i="22"/>
  <c r="E41" i="20" s="1"/>
  <c r="D43" i="20"/>
  <c r="D45" i="22"/>
  <c r="C43" i="20" l="1"/>
  <c r="E43" i="22"/>
  <c r="E43" i="20" s="1"/>
  <c r="D49" i="22"/>
  <c r="D49" i="20" s="1"/>
  <c r="D45" i="20"/>
  <c r="D47" i="22"/>
  <c r="D47" i="20" s="1"/>
  <c r="E45" i="22" l="1"/>
  <c r="E45" i="20" s="1"/>
  <c r="C45" i="20"/>
  <c r="C47" i="20" l="1"/>
  <c r="E47" i="22"/>
  <c r="E47" i="20" s="1"/>
  <c r="C49" i="20"/>
  <c r="E49" i="22"/>
  <c r="E49" i="20" s="1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<sst xmlns="http://schemas.openxmlformats.org/spreadsheetml/2006/main" count="147" uniqueCount="139">
  <si>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</si>
  <si>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</si>
  <si>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</si>
  <si>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</si>
  <si>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</si>
  <si>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</si>
  <si>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</si>
  <si>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</si>
  <si>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</si>
  <si>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</si>
  <si>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</si>
  <si>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</si>
  <si>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</si>
  <si>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</si>
  <si>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</si>
  <si>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</si>
  <si>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</si>
  <si>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</si>
  <si>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</si>
  <si>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</si>
  <si>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</si>
  <si>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</si>
  <si>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</si>
  <si>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</si>
  <si>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</si>
  <si>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</si>
  <si>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</si>
  <si>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</si>
  <si>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</si>
  <si>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</si>
  <si>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</si>
  <si>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</si>
  <si>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</si>
  <si>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</si>
  <si>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</si>
  <si>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</si>
  <si>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</si>
  <si>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</si>
  <si>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</si>
  <si>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</si>
  <si>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</si>
  <si>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</si>
  <si>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</si>
  <si>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</si>
  <si>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</si>
  <si>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</si>
  <si>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</si>
  <si>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</si>
  <si>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</si>
  <si>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</si>
  <si>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</si>
  <si>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</si>
  <si>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</si>
  <si>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</si>
  <si>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</si>
  <si>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</si>
  <si>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</si>
  <si>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</si>
  <si>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</si>
  <si>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</si>
  <si>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</si>
  <si>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</si>
  <si>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</si>
  <si>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</si>
  <si>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</si>
  <si>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</si>
  <si>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</si>
  <si>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</si>
  <si>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</si>
  <si>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</si>
  <si>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</si>
  <si>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</si>
  <si>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</si>
  <si>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</si>
  <si>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</si>
  <si>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</si>
  <si>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</si>
  <si>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</si>
  <si>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</si>
  <si>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</si>
  <si>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</si>
  <si>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</si>
  <si>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</si>
  <si>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</si>
  <si>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</si>
  <si>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</si>
  <si>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</si>
  <si>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</si>
  <si>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</si>
  <si>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</si>
  <si>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</si>
  <si>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</si>
  <si>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</si>
  <si>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</si>
  <si>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</si>
  <si>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</si>
  <si>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</si>
  <si>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</si>
  <si>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</si>
  <si>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</si>
  <si>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</si>
  <si>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</si>
  <si>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</si>
  <si>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</si>
  <si>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</si>
  <si>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</si>
  <si>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</si>
  <si>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</si>
  <si>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</si>
  <si>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</si>
  <si>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</si>
  <si>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</si>
  <si>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</si>
  <si>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</si>
  <si>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</si>
  <si>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</si>
  <si>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</si>
  <si>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</si>
  <si>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</si>
  <si>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</si>
  <si>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</si>
  <si>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</si>
  <si>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</si>
  <si>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</si>
  <si>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</si>
  <si>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</si>
  <si>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</si>
  <si>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</si>
  <si>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</si>
  <si>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</si>
  <si>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</si>
  <si>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</si>
  <si>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</si>
  <si>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</si>
  <si>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</si>
  <si>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</si>
  <si>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</si>
  <si>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</si>
  <si>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 xml:space="preserve">DG BETON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</si>
</sst>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5" fillId="0" borderId="0" xfId="3" applyAlignment="1" applyProtection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16" workbookViewId="0">
      <selection activeCell="C22" sqref="C22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84</v>
      </c>
      <c r="U3" s="48" t="s">
        <v>85</v>
      </c>
      <c r="V3" s="48" t="s">
        <v>86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87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88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9"/>
      <c r="K6" s="89"/>
      <c r="L6" s="89"/>
      <c r="M6" s="89"/>
      <c r="N6" s="89"/>
      <c r="O6" s="89"/>
      <c r="P6" s="89"/>
      <c r="Q6" s="89"/>
      <c r="T6" s="56"/>
      <c r="U6" s="56">
        <v>2013</v>
      </c>
      <c r="V6" s="56" t="s">
        <v>89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9"/>
      <c r="K7" s="89"/>
      <c r="L7" s="89"/>
      <c r="M7" s="89"/>
      <c r="N7" s="89"/>
      <c r="O7" s="89"/>
      <c r="P7" s="89"/>
      <c r="Q7" s="89"/>
      <c r="T7" s="56"/>
      <c r="U7" s="56">
        <v>2014</v>
      </c>
      <c r="V7" s="56" t="s">
        <v>90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9"/>
      <c r="K8" s="89"/>
      <c r="L8" s="89"/>
      <c r="M8" s="89"/>
      <c r="N8" s="89"/>
      <c r="O8" s="89"/>
      <c r="P8" s="8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8" t="s">
        <v>91</v>
      </c>
      <c r="B9" s="99"/>
      <c r="C9" s="99"/>
      <c r="D9" s="99"/>
      <c r="E9" s="99"/>
      <c r="F9" s="99"/>
      <c r="G9" s="99"/>
      <c r="H9" s="100"/>
      <c r="I9" s="60"/>
      <c r="J9" s="89"/>
      <c r="K9" s="89"/>
      <c r="L9" s="89"/>
      <c r="M9" s="89"/>
      <c r="N9" s="89"/>
      <c r="O9" s="89"/>
      <c r="P9" s="89"/>
      <c r="Q9" s="8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9"/>
      <c r="K11" s="89"/>
      <c r="L11" s="89"/>
      <c r="M11" s="89"/>
      <c r="N11" s="89"/>
      <c r="O11" s="89"/>
      <c r="P11" s="89"/>
      <c r="Q11" s="8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9"/>
      <c r="K12" s="89"/>
      <c r="L12" s="89"/>
      <c r="M12" s="89"/>
      <c r="N12" s="89"/>
      <c r="O12" s="89"/>
      <c r="P12" s="89"/>
      <c r="Q12" s="8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9"/>
      <c r="K13" s="89"/>
      <c r="L13" s="89"/>
      <c r="M13" s="89"/>
      <c r="N13" s="89"/>
      <c r="O13" s="89"/>
      <c r="P13" s="89"/>
      <c r="Q13" s="8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9"/>
      <c r="K14" s="89"/>
      <c r="L14" s="89"/>
      <c r="M14" s="89"/>
      <c r="N14" s="89"/>
      <c r="O14" s="89"/>
      <c r="P14" s="89"/>
      <c r="Q14" s="8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9"/>
      <c r="K15" s="89"/>
      <c r="L15" s="89"/>
      <c r="M15" s="89"/>
      <c r="N15" s="89"/>
      <c r="O15" s="89"/>
      <c r="P15" s="89"/>
      <c r="Q15" s="8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9"/>
      <c r="K16" s="89"/>
      <c r="L16" s="89"/>
      <c r="M16" s="89"/>
      <c r="N16" s="89"/>
      <c r="O16" s="89"/>
      <c r="P16" s="89"/>
      <c r="Q16" s="8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0"/>
      <c r="K17" s="90"/>
      <c r="L17" s="90"/>
      <c r="M17" s="90"/>
      <c r="N17" s="90"/>
      <c r="O17" s="90"/>
      <c r="P17" s="90"/>
      <c r="Q17" s="90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92</v>
      </c>
      <c r="C18" s="91" t="s">
        <v>138</v>
      </c>
      <c r="D18" s="92"/>
      <c r="E18" s="92"/>
      <c r="F18" s="92"/>
      <c r="G18" s="93"/>
      <c r="H18" s="55"/>
      <c r="I18" s="47"/>
      <c r="J18" s="84"/>
      <c r="K18" s="84"/>
      <c r="L18" s="84"/>
      <c r="M18" s="84"/>
      <c r="N18" s="84"/>
      <c r="O18" s="84"/>
      <c r="P18" s="84"/>
      <c r="Q18" s="84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93</v>
      </c>
      <c r="C19" s="86">
        <v>5079888</v>
      </c>
      <c r="D19" s="87"/>
      <c r="E19" s="87"/>
      <c r="F19" s="87"/>
      <c r="G19" s="88"/>
      <c r="H19" s="51"/>
      <c r="I19" s="47"/>
      <c r="J19" s="85"/>
      <c r="K19" s="85"/>
      <c r="L19" s="85"/>
      <c r="M19" s="85"/>
      <c r="N19" s="85"/>
      <c r="O19" s="85"/>
      <c r="P19" s="85"/>
      <c r="Q19" s="85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94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95</v>
      </c>
      <c r="C21" s="20" t="s">
        <v>42</v>
      </c>
      <c r="D21" s="67"/>
      <c r="E21" s="67"/>
      <c r="F21" s="67"/>
      <c r="G21" s="68"/>
      <c r="H21" s="51"/>
      <c r="I21" s="47"/>
      <c r="J21" s="85"/>
      <c r="K21" s="85"/>
      <c r="L21" s="85"/>
      <c r="M21" s="85"/>
      <c r="N21" s="85"/>
      <c r="O21" s="85"/>
      <c r="P21" s="85"/>
      <c r="Q21" s="85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96</v>
      </c>
      <c r="C22" s="20" t="s">
        <v>87</v>
      </c>
      <c r="D22" s="67"/>
      <c r="E22" s="67"/>
      <c r="F22" s="67"/>
      <c r="G22" s="68"/>
      <c r="H22" s="51"/>
      <c r="J22" s="85"/>
      <c r="K22" s="85"/>
      <c r="L22" s="85"/>
      <c r="M22" s="85"/>
      <c r="N22" s="85"/>
      <c r="O22" s="85"/>
      <c r="P22" s="85"/>
      <c r="Q22" s="85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97</v>
      </c>
      <c r="C23" s="21">
        <v>2019</v>
      </c>
      <c r="D23" s="67"/>
      <c r="E23" s="67"/>
      <c r="F23" s="67"/>
      <c r="G23" s="68"/>
      <c r="H23" s="51"/>
      <c r="J23" s="85"/>
      <c r="K23" s="85"/>
      <c r="L23" s="85"/>
      <c r="M23" s="85"/>
      <c r="N23" s="85"/>
      <c r="O23" s="85"/>
      <c r="P23" s="85"/>
      <c r="Q23" s="85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5"/>
      <c r="K24" s="85"/>
      <c r="L24" s="85"/>
      <c r="M24" s="85"/>
      <c r="N24" s="85"/>
      <c r="O24" s="85"/>
      <c r="P24" s="85"/>
      <c r="Q24" s="85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4"/>
      <c r="K25" s="84"/>
      <c r="L25" s="84"/>
      <c r="M25" s="84"/>
      <c r="N25" s="84"/>
      <c r="O25" s="84"/>
      <c r="P25" s="84"/>
      <c r="Q25" s="84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5"/>
      <c r="K26" s="85"/>
      <c r="L26" s="85"/>
      <c r="M26" s="85"/>
      <c r="N26" s="85"/>
      <c r="O26" s="85"/>
      <c r="P26" s="85"/>
      <c r="Q26" s="85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98</v>
      </c>
      <c r="C27" s="52"/>
      <c r="D27" s="52"/>
      <c r="E27" s="52"/>
      <c r="F27" s="52"/>
      <c r="G27" s="52"/>
      <c r="H27" s="51"/>
      <c r="J27" s="85"/>
      <c r="K27" s="85"/>
      <c r="L27" s="85"/>
      <c r="M27" s="85"/>
      <c r="N27" s="85"/>
      <c r="O27" s="85"/>
      <c r="P27" s="85"/>
      <c r="Q27" s="85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0"/>
      <c r="C28" s="80"/>
      <c r="D28" s="80"/>
      <c r="E28" s="80"/>
      <c r="F28" s="80"/>
      <c r="G28" s="80"/>
      <c r="H28" s="81"/>
      <c r="J28" s="85"/>
      <c r="K28" s="85"/>
      <c r="L28" s="85"/>
      <c r="M28" s="85"/>
      <c r="N28" s="85"/>
      <c r="O28" s="85"/>
      <c r="P28" s="85"/>
      <c r="Q28" s="85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0"/>
      <c r="C29" s="80"/>
      <c r="D29" s="80"/>
      <c r="E29" s="80"/>
      <c r="F29" s="80"/>
      <c r="G29" s="80"/>
      <c r="H29" s="81"/>
      <c r="J29" s="85"/>
      <c r="K29" s="85"/>
      <c r="L29" s="85"/>
      <c r="M29" s="85"/>
      <c r="N29" s="85"/>
      <c r="O29" s="85"/>
      <c r="P29" s="85"/>
      <c r="Q29" s="85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2" t="s">
        <v>99</v>
      </c>
      <c r="C30" s="82"/>
      <c r="D30" s="82"/>
      <c r="E30" s="82"/>
      <c r="F30" s="82"/>
      <c r="G30" s="82"/>
      <c r="H30" s="83"/>
      <c r="J30" s="79"/>
      <c r="K30" s="79"/>
      <c r="L30" s="79"/>
      <c r="M30" s="79"/>
      <c r="N30" s="79"/>
      <c r="O30" s="79"/>
      <c r="P30" s="79"/>
      <c r="Q30" s="79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0"/>
      <c r="C31" s="80"/>
      <c r="D31" s="80"/>
      <c r="E31" s="80"/>
      <c r="F31" s="80"/>
      <c r="G31" s="80"/>
      <c r="H31" s="81"/>
      <c r="J31" s="79"/>
      <c r="K31" s="79"/>
      <c r="L31" s="79"/>
      <c r="M31" s="79"/>
      <c r="N31" s="79"/>
      <c r="O31" s="79"/>
      <c r="P31" s="79"/>
      <c r="Q31" s="79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0"/>
      <c r="C32" s="80"/>
      <c r="D32" s="80"/>
      <c r="E32" s="80"/>
      <c r="F32" s="80"/>
      <c r="G32" s="80"/>
      <c r="H32" s="81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79"/>
      <c r="K33" s="79"/>
      <c r="L33" s="79"/>
      <c r="M33" s="79"/>
      <c r="N33" s="79"/>
      <c r="O33" s="79"/>
      <c r="P33" s="79"/>
      <c r="Q33" s="79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28" zoomScale="120" zoomScaleNormal="120" workbookViewId="0">
      <selection activeCell="D34" sqref="D34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92</v>
      </c>
      <c r="C1" s="101" t="str">
        <f>'ФИ-Почетна'!$C$18</f>
        <v xml:space="preserve">DG BETON AD SKOPJE </v>
      </c>
      <c r="D1" s="101"/>
      <c r="E1" s="101"/>
    </row>
    <row r="2" spans="1:7" ht="12.75" customHeight="1" x14ac:dyDescent="0.2">
      <c r="A2" s="37"/>
      <c r="B2" s="38" t="s">
        <v>100</v>
      </c>
      <c r="C2" s="32" t="str">
        <f>'ФИ-Почетна'!$C$22</f>
        <v>01.01 - 31.03</v>
      </c>
      <c r="D2" s="39"/>
      <c r="E2" s="40"/>
    </row>
    <row r="3" spans="1:7" ht="14.25" customHeight="1" x14ac:dyDescent="0.2">
      <c r="A3" s="37"/>
      <c r="B3" s="33" t="s">
        <v>97</v>
      </c>
      <c r="C3" s="34">
        <f>'ФИ-Почетна'!$C$23</f>
        <v>2019</v>
      </c>
      <c r="D3" s="41"/>
      <c r="E3" s="42"/>
    </row>
    <row r="4" spans="1:7" x14ac:dyDescent="0.2">
      <c r="A4" s="37"/>
      <c r="B4" s="33" t="s">
        <v>101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137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v>259285</v>
      </c>
      <c r="D11" s="15">
        <f>D12+D18+D19</f>
        <v>248965</v>
      </c>
      <c r="E11" s="15">
        <f>IF(C11&lt;=0,0,D11/C11*100)</f>
        <v>96.019823746070927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v>239371</v>
      </c>
      <c r="D12" s="15">
        <f>SUM(D13:D14)</f>
        <v>236244</v>
      </c>
      <c r="E12" s="15">
        <f t="shared" ref="E12:E49" si="0">IF(C12&lt;=0,0,D12/C12*100)</f>
        <v>98.693659632954706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239371</v>
      </c>
      <c r="D13" s="17">
        <f>226112+10132</f>
        <v>236244</v>
      </c>
      <c r="E13" s="16">
        <f t="shared" si="0"/>
        <v>98.693659632954706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/>
      <c r="D14" s="17"/>
      <c r="E14" s="16">
        <f t="shared" si="0"/>
        <v>0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62</v>
      </c>
      <c r="E15" s="18" t="s">
        <v>102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176285</v>
      </c>
      <c r="D16" s="17">
        <v>114579</v>
      </c>
      <c r="E16" s="16">
        <f t="shared" si="0"/>
        <v>64.996454604759336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165325</v>
      </c>
      <c r="D17" s="17">
        <v>88549</v>
      </c>
      <c r="E17" s="16">
        <f t="shared" si="0"/>
        <v>53.560562528353238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17428</v>
      </c>
      <c r="D18" s="17">
        <v>10107</v>
      </c>
      <c r="E18" s="16">
        <f t="shared" si="0"/>
        <v>57.992885012623361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2486</v>
      </c>
      <c r="D19" s="17">
        <v>2614</v>
      </c>
      <c r="E19" s="16">
        <f t="shared" si="0"/>
        <v>105.14883346741755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v>248243</v>
      </c>
      <c r="D20" s="15">
        <f>SUM(D21:D31)</f>
        <v>221531</v>
      </c>
      <c r="E20" s="15">
        <f t="shared" si="0"/>
        <v>89.239575738288693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50</v>
      </c>
      <c r="D21" s="17">
        <v>75</v>
      </c>
      <c r="E21" s="16">
        <f t="shared" si="0"/>
        <v>150</v>
      </c>
      <c r="G21" s="36"/>
    </row>
    <row r="22" spans="1:7" ht="14.25" thickTop="1" thickBot="1" x14ac:dyDescent="0.25">
      <c r="A22" s="13">
        <v>10</v>
      </c>
      <c r="B22" s="23" t="s">
        <v>63</v>
      </c>
      <c r="C22" s="17">
        <v>54496</v>
      </c>
      <c r="D22" s="17">
        <v>49054</v>
      </c>
      <c r="E22" s="16">
        <f t="shared" si="0"/>
        <v>90.013945977686433</v>
      </c>
      <c r="G22" s="36"/>
    </row>
    <row r="23" spans="1:7" ht="27" thickTop="1" thickBot="1" x14ac:dyDescent="0.25">
      <c r="A23" s="13">
        <v>11</v>
      </c>
      <c r="B23" s="23" t="s">
        <v>64</v>
      </c>
      <c r="C23" s="17">
        <v>6469</v>
      </c>
      <c r="D23" s="17">
        <v>6893</v>
      </c>
      <c r="E23" s="16">
        <f t="shared" si="0"/>
        <v>106.55433606430668</v>
      </c>
      <c r="G23" s="36"/>
    </row>
    <row r="24" spans="1:7" ht="14.25" thickTop="1" thickBot="1" x14ac:dyDescent="0.25">
      <c r="A24" s="13">
        <v>12</v>
      </c>
      <c r="B24" s="23" t="s">
        <v>65</v>
      </c>
      <c r="C24" s="17">
        <v>42084</v>
      </c>
      <c r="D24" s="17">
        <f>35058+3796</f>
        <v>38854</v>
      </c>
      <c r="E24" s="16">
        <f t="shared" si="0"/>
        <v>92.324874061401005</v>
      </c>
      <c r="G24" s="36"/>
    </row>
    <row r="25" spans="1:7" ht="14.25" thickTop="1" thickBot="1" x14ac:dyDescent="0.25">
      <c r="A25" s="13">
        <v>13</v>
      </c>
      <c r="B25" s="23" t="s">
        <v>66</v>
      </c>
      <c r="C25" s="17">
        <v>10229</v>
      </c>
      <c r="D25" s="17">
        <v>12603</v>
      </c>
      <c r="E25" s="16">
        <f t="shared" si="0"/>
        <v>123.20852478248119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101515</v>
      </c>
      <c r="D26" s="17">
        <v>90913</v>
      </c>
      <c r="E26" s="16">
        <f t="shared" si="0"/>
        <v>89.556223218243616</v>
      </c>
      <c r="G26" s="36"/>
    </row>
    <row r="27" spans="1:7" ht="14.25" thickTop="1" thickBot="1" x14ac:dyDescent="0.25">
      <c r="A27" s="13">
        <v>15</v>
      </c>
      <c r="B27" s="22" t="s">
        <v>67</v>
      </c>
      <c r="C27" s="17">
        <v>33400</v>
      </c>
      <c r="D27" s="17">
        <v>23139</v>
      </c>
      <c r="E27" s="16">
        <f t="shared" si="0"/>
        <v>69.278443113772454</v>
      </c>
      <c r="G27" s="36"/>
    </row>
    <row r="28" spans="1:7" ht="14.25" thickTop="1" thickBot="1" x14ac:dyDescent="0.25">
      <c r="A28" s="13">
        <v>16</v>
      </c>
      <c r="B28" s="23" t="s">
        <v>68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69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70</v>
      </c>
      <c r="C31" s="17"/>
      <c r="D31" s="17"/>
      <c r="E31" s="16">
        <f t="shared" si="0"/>
        <v>0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v>82</v>
      </c>
      <c r="D32" s="19">
        <f>D11-D20-D16+D17</f>
        <v>1404</v>
      </c>
      <c r="E32" s="19">
        <f t="shared" si="0"/>
        <v>1712.1951219512193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v>13182</v>
      </c>
      <c r="D33" s="19">
        <f>D34+D35+D36</f>
        <v>14541</v>
      </c>
      <c r="E33" s="15">
        <f t="shared" si="0"/>
        <v>110.30951297223486</v>
      </c>
      <c r="G33" s="36"/>
    </row>
    <row r="34" spans="1:7" ht="14.25" thickTop="1" thickBot="1" x14ac:dyDescent="0.25">
      <c r="A34" s="13" t="s">
        <v>78</v>
      </c>
      <c r="B34" s="22" t="s">
        <v>50</v>
      </c>
      <c r="C34" s="17">
        <v>13182</v>
      </c>
      <c r="D34" s="17">
        <f>24673-10132</f>
        <v>14541</v>
      </c>
      <c r="E34" s="16">
        <f t="shared" si="0"/>
        <v>110.30951297223486</v>
      </c>
      <c r="G34" s="36"/>
    </row>
    <row r="35" spans="1:7" ht="14.25" thickTop="1" thickBot="1" x14ac:dyDescent="0.25">
      <c r="A35" s="13" t="s">
        <v>79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80</v>
      </c>
      <c r="B36" s="22" t="s">
        <v>71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v>10880</v>
      </c>
      <c r="D37" s="15">
        <f>D38+D39+D40</f>
        <v>13419</v>
      </c>
      <c r="E37" s="15">
        <f t="shared" si="0"/>
        <v>123.33639705882354</v>
      </c>
      <c r="G37" s="36"/>
    </row>
    <row r="38" spans="1:7" ht="14.25" thickTop="1" thickBot="1" x14ac:dyDescent="0.25">
      <c r="A38" s="13" t="s">
        <v>81</v>
      </c>
      <c r="B38" s="22" t="s">
        <v>52</v>
      </c>
      <c r="C38" s="17">
        <v>10880</v>
      </c>
      <c r="D38" s="17">
        <v>13419</v>
      </c>
      <c r="E38" s="16">
        <f t="shared" si="0"/>
        <v>123.33639705882354</v>
      </c>
      <c r="G38" s="36"/>
    </row>
    <row r="39" spans="1:7" ht="14.25" thickTop="1" thickBot="1" x14ac:dyDescent="0.25">
      <c r="A39" s="13" t="s">
        <v>82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4.25" thickTop="1" thickBot="1" x14ac:dyDescent="0.25">
      <c r="A40" s="13" t="s">
        <v>83</v>
      </c>
      <c r="B40" s="22" t="s">
        <v>72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74</v>
      </c>
      <c r="C41" s="15">
        <v>2384</v>
      </c>
      <c r="D41" s="15">
        <f>D32+D33-D37</f>
        <v>2526</v>
      </c>
      <c r="E41" s="15">
        <f t="shared" si="0"/>
        <v>105.95637583892616</v>
      </c>
      <c r="G41" s="36"/>
    </row>
    <row r="42" spans="1:7" ht="14.25" thickTop="1" thickBot="1" x14ac:dyDescent="0.25">
      <c r="A42" s="13">
        <v>24</v>
      </c>
      <c r="B42" s="22" t="s">
        <v>73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v>2384</v>
      </c>
      <c r="D43" s="15">
        <f>D41+D42</f>
        <v>2526</v>
      </c>
      <c r="E43" s="15">
        <f t="shared" si="0"/>
        <v>105.95637583892616</v>
      </c>
    </row>
    <row r="44" spans="1:7" ht="14.25" thickTop="1" thickBot="1" x14ac:dyDescent="0.25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v>2384</v>
      </c>
      <c r="D45" s="15">
        <f>D43-D44</f>
        <v>2526</v>
      </c>
      <c r="E45" s="15">
        <f t="shared" si="0"/>
        <v>105.95637583892616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75</v>
      </c>
      <c r="C47" s="15">
        <v>2384</v>
      </c>
      <c r="D47" s="15">
        <f>D45-D46</f>
        <v>2526</v>
      </c>
      <c r="E47" s="15">
        <f t="shared" si="0"/>
        <v>105.95637583892616</v>
      </c>
    </row>
    <row r="48" spans="1:7" ht="14.25" thickTop="1" thickBot="1" x14ac:dyDescent="0.25">
      <c r="A48" s="13">
        <v>30</v>
      </c>
      <c r="B48" s="22" t="s">
        <v>76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77</v>
      </c>
      <c r="C49" s="15">
        <v>2384</v>
      </c>
      <c r="D49" s="15">
        <f>D45+D48</f>
        <v>2526</v>
      </c>
      <c r="E49" s="15">
        <f t="shared" si="0"/>
        <v>105.95637583892616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 xml:space="preserve">DG BETON AD SKOPJE 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01.01 - 31.03</v>
      </c>
      <c r="D3" s="28" t="s">
        <v>103</v>
      </c>
      <c r="E3" s="29">
        <f>'ФИ-Почетна'!$C$23</f>
        <v>2019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136</v>
      </c>
      <c r="C11" s="15">
        <f>'Биланс на успех - природа'!C11</f>
        <v>259285</v>
      </c>
      <c r="D11" s="15">
        <f>'Биланс на успех - природа'!D11</f>
        <v>248965</v>
      </c>
      <c r="E11" s="15">
        <f>'Биланс на успех - природа'!E11</f>
        <v>96.019823746070927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239371</v>
      </c>
      <c r="D12" s="15">
        <f>'Биланс на успех - природа'!D12</f>
        <v>236244</v>
      </c>
      <c r="E12" s="15">
        <f>'Биланс на успех - природа'!E12</f>
        <v>98.693659632954706</v>
      </c>
      <c r="F12" s="4"/>
    </row>
    <row r="13" spans="1:6" ht="15.75" customHeight="1" thickTop="1" thickBot="1" x14ac:dyDescent="0.25">
      <c r="A13" s="13" t="s">
        <v>104</v>
      </c>
      <c r="B13" s="22" t="s">
        <v>39</v>
      </c>
      <c r="C13" s="17">
        <f>'Биланс на успех - природа'!C13</f>
        <v>239371</v>
      </c>
      <c r="D13" s="17">
        <f>'Биланс на успех - природа'!D13</f>
        <v>236244</v>
      </c>
      <c r="E13" s="16">
        <f>'Биланс на успех - природа'!E13</f>
        <v>98.693659632954706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0</v>
      </c>
      <c r="D14" s="17">
        <f>'Биланс на успех - природа'!D14</f>
        <v>0</v>
      </c>
      <c r="E14" s="16">
        <f>'Биланс на успех - природа'!E14</f>
        <v>0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132</v>
      </c>
      <c r="C16" s="17">
        <f>'Биланс на успех - природа'!C16</f>
        <v>176285</v>
      </c>
      <c r="D16" s="17">
        <f>'Биланс на успех - природа'!D16</f>
        <v>114579</v>
      </c>
      <c r="E16" s="16">
        <f>'Биланс на успех - природа'!E16</f>
        <v>64.996454604759336</v>
      </c>
      <c r="F16" s="4"/>
    </row>
    <row r="17" spans="1:6" ht="27" thickTop="1" thickBot="1" x14ac:dyDescent="0.25">
      <c r="A17" s="13">
        <v>5</v>
      </c>
      <c r="B17" s="22" t="s">
        <v>133</v>
      </c>
      <c r="C17" s="17">
        <f>'Биланс на успех - природа'!C17</f>
        <v>165325</v>
      </c>
      <c r="D17" s="17">
        <f>'Биланс на успех - природа'!D17</f>
        <v>88549</v>
      </c>
      <c r="E17" s="16">
        <f>'Биланс на успех - природа'!E17</f>
        <v>53.560562528353238</v>
      </c>
      <c r="F17" s="4"/>
    </row>
    <row r="18" spans="1:6" ht="18" customHeight="1" thickTop="1" thickBot="1" x14ac:dyDescent="0.25">
      <c r="A18" s="13">
        <v>6</v>
      </c>
      <c r="B18" s="22" t="s">
        <v>134</v>
      </c>
      <c r="C18" s="17">
        <f>'Биланс на успех - природа'!C18</f>
        <v>17428</v>
      </c>
      <c r="D18" s="17">
        <f>'Биланс на успех - природа'!D18</f>
        <v>10107</v>
      </c>
      <c r="E18" s="16">
        <f>'Биланс на успех - природа'!E18</f>
        <v>57.992885012623361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2486</v>
      </c>
      <c r="D19" s="17">
        <f>'Биланс на успех - природа'!D19</f>
        <v>2614</v>
      </c>
      <c r="E19" s="16">
        <f>'Биланс на успех - природа'!E19</f>
        <v>105.14883346741755</v>
      </c>
      <c r="F19" s="4"/>
    </row>
    <row r="20" spans="1:6" ht="18" customHeight="1" thickTop="1" thickBot="1" x14ac:dyDescent="0.25">
      <c r="A20" s="13">
        <v>8</v>
      </c>
      <c r="B20" s="24" t="s">
        <v>135</v>
      </c>
      <c r="C20" s="15">
        <f>'Биланс на успех - природа'!C20</f>
        <v>248243</v>
      </c>
      <c r="D20" s="15">
        <f>'Биланс на успех - природа'!D20</f>
        <v>221531</v>
      </c>
      <c r="E20" s="15">
        <f>'Биланс на успех - природа'!E20</f>
        <v>89.239575738288693</v>
      </c>
      <c r="F20" s="4"/>
    </row>
    <row r="21" spans="1:6" ht="18" customHeight="1" thickTop="1" thickBot="1" x14ac:dyDescent="0.25">
      <c r="A21" s="13">
        <v>9</v>
      </c>
      <c r="B21" s="23" t="s">
        <v>122</v>
      </c>
      <c r="C21" s="17">
        <f>'Биланс на успех - природа'!C21</f>
        <v>50</v>
      </c>
      <c r="D21" s="17">
        <f>'Биланс на успех - природа'!D21</f>
        <v>75</v>
      </c>
      <c r="E21" s="16">
        <f>'Биланс на успех - природа'!E21</f>
        <v>150</v>
      </c>
      <c r="F21" s="4"/>
    </row>
    <row r="22" spans="1:6" ht="18" customHeight="1" thickTop="1" thickBot="1" x14ac:dyDescent="0.25">
      <c r="A22" s="13">
        <v>10</v>
      </c>
      <c r="B22" s="23" t="s">
        <v>123</v>
      </c>
      <c r="C22" s="17">
        <f>'Биланс на успех - природа'!C22</f>
        <v>54496</v>
      </c>
      <c r="D22" s="17">
        <f>'Биланс на успех - природа'!D22</f>
        <v>49054</v>
      </c>
      <c r="E22" s="16">
        <f>'Биланс на успех - природа'!E22</f>
        <v>90.013945977686433</v>
      </c>
      <c r="F22" s="4"/>
    </row>
    <row r="23" spans="1:6" ht="18" customHeight="1" thickTop="1" thickBot="1" x14ac:dyDescent="0.25">
      <c r="A23" s="13">
        <v>11</v>
      </c>
      <c r="B23" s="23" t="s">
        <v>124</v>
      </c>
      <c r="C23" s="17">
        <f>'Биланс на успех - природа'!C23</f>
        <v>6469</v>
      </c>
      <c r="D23" s="17">
        <f>'Биланс на успех - природа'!D23</f>
        <v>6893</v>
      </c>
      <c r="E23" s="16">
        <f>'Биланс на успех - природа'!E23</f>
        <v>106.55433606430668</v>
      </c>
      <c r="F23" s="4"/>
    </row>
    <row r="24" spans="1:6" ht="14.25" thickTop="1" thickBot="1" x14ac:dyDescent="0.25">
      <c r="A24" s="13">
        <v>12</v>
      </c>
      <c r="B24" s="23" t="s">
        <v>125</v>
      </c>
      <c r="C24" s="17">
        <f>'Биланс на успех - природа'!C24</f>
        <v>42084</v>
      </c>
      <c r="D24" s="17">
        <f>'Биланс на успех - природа'!D24</f>
        <v>38854</v>
      </c>
      <c r="E24" s="16">
        <f>'Биланс на успех - природа'!E24</f>
        <v>92.324874061401005</v>
      </c>
      <c r="F24" s="4"/>
    </row>
    <row r="25" spans="1:6" ht="18" customHeight="1" thickTop="1" thickBot="1" x14ac:dyDescent="0.25">
      <c r="A25" s="13">
        <v>13</v>
      </c>
      <c r="B25" s="23" t="s">
        <v>126</v>
      </c>
      <c r="C25" s="17">
        <f>'Биланс на успех - природа'!C25</f>
        <v>10229</v>
      </c>
      <c r="D25" s="17">
        <f>'Биланс на успех - природа'!D25</f>
        <v>12603</v>
      </c>
      <c r="E25" s="16">
        <f>'Биланс на успех - природа'!E25</f>
        <v>123.20852478248119</v>
      </c>
      <c r="F25" s="4"/>
    </row>
    <row r="26" spans="1:6" ht="18" customHeight="1" thickTop="1" thickBot="1" x14ac:dyDescent="0.25">
      <c r="A26" s="13">
        <v>14</v>
      </c>
      <c r="B26" s="23" t="s">
        <v>127</v>
      </c>
      <c r="C26" s="17">
        <f>'Биланс на успех - природа'!C26</f>
        <v>101515</v>
      </c>
      <c r="D26" s="17">
        <f>'Биланс на успех - природа'!D26</f>
        <v>90913</v>
      </c>
      <c r="E26" s="16">
        <f>'Биланс на успех - природа'!E26</f>
        <v>89.556223218243616</v>
      </c>
      <c r="F26" s="4"/>
    </row>
    <row r="27" spans="1:6" ht="14.25" customHeight="1" thickTop="1" thickBot="1" x14ac:dyDescent="0.25">
      <c r="A27" s="13">
        <v>15</v>
      </c>
      <c r="B27" s="22" t="s">
        <v>128</v>
      </c>
      <c r="C27" s="17">
        <f>'Биланс на успех - природа'!C27</f>
        <v>33400</v>
      </c>
      <c r="D27" s="17">
        <f>'Биланс на успех - природа'!D27</f>
        <v>23139</v>
      </c>
      <c r="E27" s="16">
        <f>'Биланс на успех - природа'!E27</f>
        <v>69.278443113772454</v>
      </c>
      <c r="F27" s="4"/>
    </row>
    <row r="28" spans="1:6" ht="18" customHeight="1" thickTop="1" thickBot="1" x14ac:dyDescent="0.25">
      <c r="A28" s="13">
        <v>16</v>
      </c>
      <c r="B28" s="23" t="s">
        <v>129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130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131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0</v>
      </c>
      <c r="D31" s="17">
        <f>'Биланс на успех - природа'!D31</f>
        <v>0</v>
      </c>
      <c r="E31" s="16">
        <f>'Биланс на успех - природа'!E31</f>
        <v>0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82</v>
      </c>
      <c r="D32" s="19">
        <f>'Биланс на успех - природа'!D32</f>
        <v>1404</v>
      </c>
      <c r="E32" s="19">
        <f>'Биланс на успех - природа'!E32</f>
        <v>1712.1951219512193</v>
      </c>
      <c r="F32" s="4"/>
    </row>
    <row r="33" spans="1:6" ht="14.25" customHeight="1" thickTop="1" thickBot="1" x14ac:dyDescent="0.25">
      <c r="A33" s="13">
        <v>21</v>
      </c>
      <c r="B33" s="25" t="s">
        <v>111</v>
      </c>
      <c r="C33" s="19">
        <f>'Биланс на успех - природа'!C33</f>
        <v>13182</v>
      </c>
      <c r="D33" s="19">
        <f>'Биланс на успех - природа'!D33</f>
        <v>14541</v>
      </c>
      <c r="E33" s="15">
        <f>'Биланс на успех - природа'!E33</f>
        <v>110.30951297223486</v>
      </c>
      <c r="F33" s="4"/>
    </row>
    <row r="34" spans="1:6" ht="30" customHeight="1" thickTop="1" thickBot="1" x14ac:dyDescent="0.25">
      <c r="A34" s="13" t="s">
        <v>105</v>
      </c>
      <c r="B34" s="22" t="s">
        <v>56</v>
      </c>
      <c r="C34" s="17">
        <f>'Биланс на успех - природа'!C34</f>
        <v>13182</v>
      </c>
      <c r="D34" s="17">
        <f>'Биланс на успех - природа'!D34</f>
        <v>14541</v>
      </c>
      <c r="E34" s="16">
        <f>'Биланс на успех - природа'!E34</f>
        <v>110.30951297223486</v>
      </c>
      <c r="F34" s="4"/>
    </row>
    <row r="35" spans="1:6" ht="18.75" customHeight="1" thickTop="1" thickBot="1" x14ac:dyDescent="0.25">
      <c r="A35" s="13" t="s">
        <v>106</v>
      </c>
      <c r="B35" s="22" t="s">
        <v>112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107</v>
      </c>
      <c r="B36" s="22" t="s">
        <v>113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114</v>
      </c>
      <c r="C37" s="15">
        <f>'Биланс на успех - природа'!C37</f>
        <v>10880</v>
      </c>
      <c r="D37" s="15">
        <f>'Биланс на успех - природа'!D37</f>
        <v>13419</v>
      </c>
      <c r="E37" s="15">
        <f>'Биланс на успех - природа'!E37</f>
        <v>123.33639705882354</v>
      </c>
      <c r="F37" s="4"/>
    </row>
    <row r="38" spans="1:6" ht="18" customHeight="1" thickTop="1" thickBot="1" x14ac:dyDescent="0.25">
      <c r="A38" s="13" t="s">
        <v>108</v>
      </c>
      <c r="B38" s="22" t="s">
        <v>57</v>
      </c>
      <c r="C38" s="17">
        <f>'Биланс на успех - природа'!C38</f>
        <v>10880</v>
      </c>
      <c r="D38" s="17">
        <f>'Биланс на успех - природа'!D38</f>
        <v>13419</v>
      </c>
      <c r="E38" s="16">
        <f>'Биланс на успех - природа'!E38</f>
        <v>123.33639705882354</v>
      </c>
      <c r="F38" s="4"/>
    </row>
    <row r="39" spans="1:6" ht="18" customHeight="1" thickTop="1" thickBot="1" x14ac:dyDescent="0.25">
      <c r="A39" s="13" t="s">
        <v>109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110</v>
      </c>
      <c r="B40" s="22" t="s">
        <v>115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116</v>
      </c>
      <c r="C41" s="15">
        <f>'Биланс на успех - природа'!C41</f>
        <v>2384</v>
      </c>
      <c r="D41" s="15">
        <f>'Биланс на успех - природа'!D41</f>
        <v>2526</v>
      </c>
      <c r="E41" s="15">
        <f>'Биланс на успех - природа'!E41</f>
        <v>105.95637583892616</v>
      </c>
      <c r="F41" s="4"/>
    </row>
    <row r="42" spans="1:6" ht="18" customHeight="1" thickTop="1" thickBot="1" x14ac:dyDescent="0.25">
      <c r="A42" s="13">
        <v>24</v>
      </c>
      <c r="B42" s="22" t="s">
        <v>117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2384</v>
      </c>
      <c r="D43" s="15">
        <f>'Биланс на успех - природа'!D43</f>
        <v>2526</v>
      </c>
      <c r="E43" s="15">
        <f>'Биланс на успех - природа'!E43</f>
        <v>105.95637583892616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118</v>
      </c>
      <c r="C45" s="15">
        <f>'Биланс на успех - природа'!C45</f>
        <v>2384</v>
      </c>
      <c r="D45" s="15">
        <f>'Биланс на успех - природа'!D45</f>
        <v>2526</v>
      </c>
      <c r="E45" s="15">
        <f>'Биланс на успех - природа'!E45</f>
        <v>105.95637583892616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119</v>
      </c>
      <c r="C47" s="15">
        <f>'Биланс на успех - природа'!C47</f>
        <v>2384</v>
      </c>
      <c r="D47" s="15">
        <f>'Биланс на успех - природа'!D47</f>
        <v>2526</v>
      </c>
      <c r="E47" s="15">
        <f>'Биланс на успех - природа'!E47</f>
        <v>105.95637583892616</v>
      </c>
    </row>
    <row r="48" spans="1:6" ht="14.25" thickTop="1" thickBot="1" x14ac:dyDescent="0.25">
      <c r="A48" s="13">
        <v>30</v>
      </c>
      <c r="B48" s="22" t="s">
        <v>120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121</v>
      </c>
      <c r="C49" s="15">
        <f>'Биланс на успех - природа'!C49</f>
        <v>2384</v>
      </c>
      <c r="D49" s="15">
        <f>'Биланс на успех - природа'!D49</f>
        <v>2526</v>
      </c>
      <c r="E49" s="15">
        <f>'Биланс на успех - природа'!E49</f>
        <v>105.95637583892616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Boban Stanojevic</cp:lastModifiedBy>
  <cp:lastPrinted>2019-05-15T08:36:58Z</cp:lastPrinted>
  <dcterms:created xsi:type="dcterms:W3CDTF">2008-02-12T15:15:13Z</dcterms:created>
  <dcterms:modified xsi:type="dcterms:W3CDTF">2019-05-15T08:58:41Z</dcterms:modified>
</cp:coreProperties>
</file>