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ravko\Desktop\Pril Piv 2019\god smetka mak berza\trimes izvest 03m 2019\"/>
    </mc:Choice>
  </mc:AlternateContent>
  <bookViews>
    <workbookView xWindow="14385" yWindow="-15" windowWidth="14430" windowHeight="1176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D11" i="22" l="1"/>
  <c r="D33" i="22" l="1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0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2"/>
  <c r="C12" i="20" s="1"/>
  <c r="D11" i="20" l="1"/>
  <c r="E33" i="22"/>
  <c r="E33" i="20" s="1"/>
  <c r="E12" i="22"/>
  <c r="E12" i="20" s="1"/>
  <c r="E37" i="22"/>
  <c r="E37" i="20" s="1"/>
  <c r="C11" i="22"/>
  <c r="E20" i="22"/>
  <c r="E20" i="20" s="1"/>
  <c r="D32" i="22" l="1"/>
  <c r="E11" i="22"/>
  <c r="E11" i="20" s="1"/>
  <c r="C32" i="22"/>
  <c r="C11" i="20"/>
  <c r="D41" i="22" l="1"/>
  <c r="D32" i="20"/>
  <c r="C32" i="20"/>
  <c r="E32" i="22"/>
  <c r="E32" i="20" s="1"/>
  <c r="C41" i="22"/>
  <c r="D41" i="20" l="1"/>
  <c r="D43" i="22"/>
  <c r="C41" i="20"/>
  <c r="C43" i="22"/>
  <c r="E41" i="22"/>
  <c r="E41" i="20" s="1"/>
  <c r="D43" i="20" l="1"/>
  <c r="D45" i="22"/>
  <c r="C45" i="22"/>
  <c r="C43" i="20"/>
  <c r="E43" i="22"/>
  <c r="E43" i="20" s="1"/>
  <c r="D45" i="20" l="1"/>
  <c r="D47" i="22"/>
  <c r="D47" i="20" s="1"/>
  <c r="D49" i="22"/>
  <c r="D49" i="20" s="1"/>
  <c r="C47" i="22"/>
  <c r="E45" i="22"/>
  <c r="E45" i="20" s="1"/>
  <c r="C45" i="20"/>
  <c r="C49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<sst xmlns="http://schemas.openxmlformats.org/spreadsheetml/2006/main" count="147" uniqueCount="140">
  <si>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</si>
  <si>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</si>
  <si>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</si>
  <si>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</si>
  <si>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</si>
  <si>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</si>
  <si>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</si>
  <si>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</si>
  <si>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</si>
  <si>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</si>
  <si>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</si>
  <si>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</si>
  <si>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</si>
  <si>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</si>
  <si>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</si>
  <si>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</si>
  <si>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</si>
  <si>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</si>
  <si>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</si>
  <si>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</si>
  <si>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</si>
  <si>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</si>
  <si>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</si>
  <si>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</si>
  <si>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</si>
  <si>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</si>
  <si>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</si>
  <si>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</si>
  <si>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</si>
  <si>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</si>
  <si>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</si>
  <si>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</si>
  <si>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</si>
  <si>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</si>
  <si>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</si>
  <si>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</si>
  <si>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</si>
  <si>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</si>
  <si>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</si>
  <si>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</si>
  <si>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</si>
  <si>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</si>
  <si>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</si>
  <si>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</si>
  <si>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</si>
  <si>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</si>
  <si>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</si>
  <si>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</si>
  <si>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</si>
  <si>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</si>
  <si>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</si>
  <si>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</si>
  <si>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</si>
  <si>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</si>
  <si>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</si>
  <si>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</si>
  <si>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</si>
  <si>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</si>
  <si>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</si>
  <si>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</si>
  <si>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</si>
  <si>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</si>
  <si>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</si>
  <si>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</si>
  <si>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</si>
  <si>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</si>
  <si>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</si>
  <si>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</si>
  <si>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</si>
  <si>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</si>
  <si>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</si>
  <si>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</si>
  <si>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</si>
  <si>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</si>
  <si>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</si>
  <si>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</si>
  <si>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</si>
  <si>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</si>
  <si>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</si>
  <si>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</si>
  <si>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</si>
  <si>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</si>
  <si>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</si>
  <si>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</si>
  <si>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</si>
  <si>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</si>
  <si>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</si>
  <si>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</si>
  <si>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</si>
  <si>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</si>
  <si>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</si>
  <si>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</si>
  <si>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</si>
  <si>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</si>
  <si>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</si>
  <si>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</si>
  <si>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</si>
  <si>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</si>
  <si>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</si>
  <si>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</si>
  <si>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</si>
  <si>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</si>
  <si>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</si>
  <si>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</si>
  <si>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</si>
  <si>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</si>
  <si>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</si>
  <si>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</si>
  <si>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</si>
  <si>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</si>
  <si>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</si>
  <si>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</si>
  <si>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</si>
  <si>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</si>
  <si>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</si>
  <si>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</si>
  <si>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</si>
  <si>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</si>
  <si>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</si>
  <si>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</si>
  <si>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</si>
  <si>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</si>
  <si>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</si>
  <si>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</si>
  <si>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</si>
  <si>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</si>
  <si>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</si>
  <si>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</si>
  <si>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</si>
  <si>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</si>
  <si>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</si>
  <si>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</si>
  <si>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</si>
  <si>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</si>
  <si>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</si>
  <si>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</si>
  <si>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</si>
  <si>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</si>
  <si>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</si>
  <si>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ПРИЛЕПСКА ПИВАРНИЦА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</si>
</sst>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98"/>
  <sheetViews>
    <sheetView showGridLines="0" topLeftCell="A13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6">
        <v>4071344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88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2019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4"/>
  <sheetViews>
    <sheetView tabSelected="1" zoomScale="120" zoomScaleNormal="120" workbookViewId="0">
      <selection activeCell="C23" sqref="C23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ПРИЛЕПСКА ПИВАРНИЦА АД - ПРИЛЕП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2019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319135</v>
      </c>
      <c r="D11" s="15">
        <f>D12+D18+D19</f>
        <v>302931</v>
      </c>
      <c r="E11" s="15">
        <f>IF(C11&lt;=0,0,D11/C11*100)</f>
        <v>94.922524950256161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306712</v>
      </c>
      <c r="D12" s="15">
        <f>SUM(D13:D14)</f>
        <v>299868</v>
      </c>
      <c r="E12" s="15">
        <f t="shared" ref="E12:E49" si="0">IF(C12&lt;=0,0,D12/C12*100)</f>
        <v>97.768590730065981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300681</v>
      </c>
      <c r="D13" s="17">
        <v>291176</v>
      </c>
      <c r="E13" s="16">
        <f t="shared" si="0"/>
        <v>96.838842494204826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6031</v>
      </c>
      <c r="D14" s="17">
        <v>8692</v>
      </c>
      <c r="E14" s="16">
        <f t="shared" si="0"/>
        <v>144.12203614657602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59137</v>
      </c>
      <c r="D16" s="17">
        <v>65961</v>
      </c>
      <c r="E16" s="16">
        <f t="shared" si="0"/>
        <v>111.53930703282209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64500</v>
      </c>
      <c r="D17" s="17">
        <v>82753</v>
      </c>
      <c r="E17" s="16">
        <f t="shared" si="0"/>
        <v>128.29922480620155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625</v>
      </c>
      <c r="D18" s="17">
        <v>1126</v>
      </c>
      <c r="E18" s="16">
        <f t="shared" si="0"/>
        <v>180.16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11798</v>
      </c>
      <c r="D19" s="17">
        <v>1937</v>
      </c>
      <c r="E19" s="16">
        <f t="shared" si="0"/>
        <v>16.41803695541617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306137</v>
      </c>
      <c r="D20" s="15">
        <f>SUM(D21:D31)</f>
        <v>316801</v>
      </c>
      <c r="E20" s="15">
        <f t="shared" si="0"/>
        <v>103.48340775535137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52010</v>
      </c>
      <c r="D21" s="17">
        <v>61011</v>
      </c>
      <c r="E21" s="16">
        <f t="shared" si="0"/>
        <v>117.30628725245144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137504</v>
      </c>
      <c r="D22" s="17">
        <v>119205</v>
      </c>
      <c r="E22" s="16">
        <f t="shared" si="0"/>
        <v>86.692023504770759</v>
      </c>
      <c r="G22" s="36"/>
    </row>
    <row r="23" spans="1:7" ht="27" thickTop="1" thickBot="1" x14ac:dyDescent="0.25">
      <c r="A23" s="13">
        <v>11</v>
      </c>
      <c r="B23" s="23" t="s">
        <v>65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23249</v>
      </c>
      <c r="D24" s="17">
        <v>25407</v>
      </c>
      <c r="E24" s="16">
        <f t="shared" si="0"/>
        <v>109.28211966106069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25298</v>
      </c>
      <c r="D25" s="17">
        <v>25985</v>
      </c>
      <c r="E25" s="16">
        <f t="shared" si="0"/>
        <v>102.71562969404695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32535</v>
      </c>
      <c r="D26" s="17">
        <v>37900</v>
      </c>
      <c r="E26" s="16">
        <f t="shared" si="0"/>
        <v>116.4899339173198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35541</v>
      </c>
      <c r="D27" s="17">
        <v>47293</v>
      </c>
      <c r="E27" s="16">
        <f t="shared" si="0"/>
        <v>133.06603640865481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18361</v>
      </c>
      <c r="D32" s="19">
        <f>D11-D20-D16+D17</f>
        <v>2922</v>
      </c>
      <c r="E32" s="19">
        <f t="shared" si="0"/>
        <v>15.914165895103752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6418</v>
      </c>
      <c r="D33" s="19">
        <f>D34+D35+D36</f>
        <v>5458</v>
      </c>
      <c r="E33" s="15">
        <f t="shared" si="0"/>
        <v>85.042069180430033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6418</v>
      </c>
      <c r="D34" s="17">
        <v>5458</v>
      </c>
      <c r="E34" s="16">
        <f t="shared" si="0"/>
        <v>85.042069180430033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67</v>
      </c>
      <c r="D37" s="15">
        <f>D38+D39+D40</f>
        <v>593</v>
      </c>
      <c r="E37" s="15">
        <f t="shared" si="0"/>
        <v>885.07462686567158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67</v>
      </c>
      <c r="D38" s="17">
        <v>593</v>
      </c>
      <c r="E38" s="16">
        <f t="shared" si="0"/>
        <v>885.07462686567158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24712</v>
      </c>
      <c r="D41" s="15">
        <f>D32+D33-D37</f>
        <v>7787</v>
      </c>
      <c r="E41" s="15">
        <f t="shared" si="0"/>
        <v>31.511006798316611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24712</v>
      </c>
      <c r="D43" s="15">
        <f>D41+D42</f>
        <v>7787</v>
      </c>
      <c r="E43" s="15">
        <f t="shared" si="0"/>
        <v>31.511006798316611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24712</v>
      </c>
      <c r="D45" s="15">
        <f>D43-D44</f>
        <v>7787</v>
      </c>
      <c r="E45" s="15">
        <f t="shared" si="0"/>
        <v>31.511006798316611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24712</v>
      </c>
      <c r="D47" s="15">
        <f>D45-D46</f>
        <v>7787</v>
      </c>
      <c r="E47" s="15">
        <f t="shared" si="0"/>
        <v>31.511006798316611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24712</v>
      </c>
      <c r="D49" s="15">
        <f>D45+D48</f>
        <v>7787</v>
      </c>
      <c r="E49" s="15">
        <f t="shared" si="0"/>
        <v>31.511006798316611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F52"/>
  <sheetViews>
    <sheetView zoomScale="110" workbookViewId="0">
      <selection activeCell="B30" sqref="B30:H30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ПРИЛЕПСКА ПИВАРНИЦА АД - ПРИЛЕП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104</v>
      </c>
      <c r="E3" s="29">
        <f>'ФИ-Почетна'!$C$23</f>
        <v>2019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319135</v>
      </c>
      <c r="D11" s="15">
        <f>'Биланс на успех - природа'!D11</f>
        <v>302931</v>
      </c>
      <c r="E11" s="15">
        <f>'Биланс на успех - природа'!E11</f>
        <v>94.922524950256161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306712</v>
      </c>
      <c r="D12" s="15">
        <f>'Биланс на успех - природа'!D12</f>
        <v>299868</v>
      </c>
      <c r="E12" s="15">
        <f>'Биланс на успех - природа'!E12</f>
        <v>97.768590730065981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300681</v>
      </c>
      <c r="D13" s="17">
        <f>'Биланс на успех - природа'!D13</f>
        <v>291176</v>
      </c>
      <c r="E13" s="16">
        <f>'Биланс на успех - природа'!E13</f>
        <v>96.838842494204826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6031</v>
      </c>
      <c r="D14" s="17">
        <f>'Биланс на успех - природа'!D14</f>
        <v>8692</v>
      </c>
      <c r="E14" s="16">
        <f>'Биланс на успех - природа'!E14</f>
        <v>144.12203614657602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59137</v>
      </c>
      <c r="D16" s="17">
        <f>'Биланс на успех - природа'!D16</f>
        <v>65961</v>
      </c>
      <c r="E16" s="16">
        <f>'Биланс на успех - природа'!E16</f>
        <v>111.53930703282209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64500</v>
      </c>
      <c r="D17" s="17">
        <f>'Биланс на успех - природа'!D17</f>
        <v>82753</v>
      </c>
      <c r="E17" s="16">
        <f>'Биланс на успех - природа'!E17</f>
        <v>128.29922480620155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625</v>
      </c>
      <c r="D18" s="17">
        <f>'Биланс на успех - природа'!D18</f>
        <v>1126</v>
      </c>
      <c r="E18" s="16">
        <f>'Биланс на успех - природа'!E18</f>
        <v>180.16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11798</v>
      </c>
      <c r="D19" s="17">
        <f>'Биланс на успех - природа'!D19</f>
        <v>1937</v>
      </c>
      <c r="E19" s="16">
        <f>'Биланс на успех - природа'!E19</f>
        <v>16.41803695541617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306137</v>
      </c>
      <c r="D20" s="15">
        <f>'Биланс на успех - природа'!D20</f>
        <v>316801</v>
      </c>
      <c r="E20" s="15">
        <f>'Биланс на успех - природа'!E20</f>
        <v>103.48340775535137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52010</v>
      </c>
      <c r="D21" s="17">
        <f>'Биланс на успех - природа'!D21</f>
        <v>61011</v>
      </c>
      <c r="E21" s="16">
        <f>'Биланс на успех - природа'!E21</f>
        <v>117.30628725245144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137504</v>
      </c>
      <c r="D22" s="17">
        <f>'Биланс на успех - природа'!D22</f>
        <v>119205</v>
      </c>
      <c r="E22" s="16">
        <f>'Биланс на успех - природа'!E22</f>
        <v>86.692023504770759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23249</v>
      </c>
      <c r="D24" s="17">
        <f>'Биланс на успех - природа'!D24</f>
        <v>25407</v>
      </c>
      <c r="E24" s="16">
        <f>'Биланс на успех - природа'!E24</f>
        <v>109.28211966106069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25298</v>
      </c>
      <c r="D25" s="17">
        <f>'Биланс на успех - природа'!D25</f>
        <v>25985</v>
      </c>
      <c r="E25" s="16">
        <f>'Биланс на успех - природа'!E25</f>
        <v>102.71562969404695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32535</v>
      </c>
      <c r="D26" s="17">
        <f>'Биланс на успех - природа'!D26</f>
        <v>37900</v>
      </c>
      <c r="E26" s="16">
        <f>'Биланс на успех - природа'!E26</f>
        <v>116.4899339173198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35541</v>
      </c>
      <c r="D27" s="17">
        <f>'Биланс на успех - природа'!D27</f>
        <v>47293</v>
      </c>
      <c r="E27" s="16">
        <f>'Биланс на успех - природа'!E27</f>
        <v>133.06603640865481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18361</v>
      </c>
      <c r="D32" s="19">
        <f>'Биланс на успех - природа'!D32</f>
        <v>2922</v>
      </c>
      <c r="E32" s="19">
        <f>'Биланс на успех - природа'!E32</f>
        <v>15.914165895103752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6418</v>
      </c>
      <c r="D33" s="19">
        <f>'Биланс на успех - природа'!D33</f>
        <v>5458</v>
      </c>
      <c r="E33" s="15">
        <f>'Биланс на успех - природа'!E33</f>
        <v>85.042069180430033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6418</v>
      </c>
      <c r="D34" s="17">
        <f>'Биланс на успех - природа'!D34</f>
        <v>5458</v>
      </c>
      <c r="E34" s="16">
        <f>'Биланс на успех - природа'!E34</f>
        <v>85.042069180430033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67</v>
      </c>
      <c r="D37" s="15">
        <f>'Биланс на успех - природа'!D37</f>
        <v>593</v>
      </c>
      <c r="E37" s="15">
        <f>'Биланс на успех - природа'!E37</f>
        <v>885.07462686567158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67</v>
      </c>
      <c r="D38" s="17">
        <f>'Биланс на успех - природа'!D38</f>
        <v>593</v>
      </c>
      <c r="E38" s="16">
        <f>'Биланс на успех - природа'!E38</f>
        <v>885.07462686567158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24712</v>
      </c>
      <c r="D41" s="15">
        <f>'Биланс на успех - природа'!D41</f>
        <v>7787</v>
      </c>
      <c r="E41" s="15">
        <f>'Биланс на успех - природа'!E41</f>
        <v>31.511006798316611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24712</v>
      </c>
      <c r="D43" s="15">
        <f>'Биланс на успех - природа'!D43</f>
        <v>7787</v>
      </c>
      <c r="E43" s="15">
        <f>'Биланс на успех - природа'!E43</f>
        <v>31.511006798316611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24712</v>
      </c>
      <c r="D45" s="15">
        <f>'Биланс на успех - природа'!D45</f>
        <v>7787</v>
      </c>
      <c r="E45" s="15">
        <f>'Биланс на успех - природа'!E45</f>
        <v>31.511006798316611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24712</v>
      </c>
      <c r="D47" s="15">
        <f>'Биланс на успех - природа'!D47</f>
        <v>7787</v>
      </c>
      <c r="E47" s="15">
        <f>'Биланс на успех - природа'!E47</f>
        <v>31.511006798316611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24712</v>
      </c>
      <c r="D49" s="15">
        <f>'Биланс на успех - природа'!D49</f>
        <v>7787</v>
      </c>
      <c r="E49" s="15">
        <f>'Биланс на успех - природа'!E49</f>
        <v>31.511006798316611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Zdravko Jordanoski</cp:lastModifiedBy>
  <cp:lastPrinted>2019-05-15T13:51:34Z</cp:lastPrinted>
  <dcterms:created xsi:type="dcterms:W3CDTF">2008-02-12T15:15:13Z</dcterms:created>
  <dcterms:modified xsi:type="dcterms:W3CDTF">2019-05-15T14:03:05Z</dcterms:modified>
</cp:coreProperties>
</file>