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oce\AppData\Local\Microsoft\Windows\INetCache\Content.Outlook\2EXIMK22\"/>
    </mc:Choice>
  </mc:AlternateContent>
  <bookViews>
    <workbookView xWindow="0" yWindow="0" windowWidth="23040" windowHeight="9192" tabRatio="848" activeTab="4"/>
  </bookViews>
  <sheets>
    <sheet name="ФИ-Почетна" sheetId="21" r:id="rId1"/>
    <sheet name="Биланс на состојба" sheetId="25" r:id="rId2"/>
    <sheet name="Биланс на успех - природа" sheetId="22" r:id="rId3"/>
    <sheet name="Паричен тек" sheetId="7" r:id="rId4"/>
    <sheet name="Капитал" sheetId="12" r:id="rId5"/>
    <sheet name="Balance Sheet" sheetId="24" r:id="rId6"/>
    <sheet name="Income Statement" sheetId="20" r:id="rId7"/>
    <sheet name="Cash Flow" sheetId="6" r:id="rId8"/>
    <sheet name="Equity" sheetId="13" r:id="rId9"/>
  </sheets>
  <externalReferences>
    <externalReference r:id="rId10"/>
  </externalReferences>
  <definedNames>
    <definedName name="Excel_BuiltIn_Print_Area_1">[1]БС!#REF!</definedName>
    <definedName name="_xlnm.Print_Area" localSheetId="5">'Balance Sheet'!$A$1:$D$62</definedName>
    <definedName name="_xlnm.Print_Area" localSheetId="7">'Cash Flow'!$A$1:$D$49</definedName>
    <definedName name="_xlnm.Print_Area" localSheetId="8">Equity!$A$1:$G$48</definedName>
    <definedName name="_xlnm.Print_Area" localSheetId="6">'Income Statement'!$A$1:$E$43</definedName>
    <definedName name="_xlnm.Print_Area" localSheetId="1">'Биланс на состојба'!$A$1:$D$57</definedName>
    <definedName name="_xlnm.Print_Area" localSheetId="2">'Биланс на успех - природа'!$A$1:$E$52</definedName>
    <definedName name="_xlnm.Print_Area" localSheetId="4">Капитал!$A$1:$G$66</definedName>
    <definedName name="_xlnm.Print_Area" localSheetId="3">'Паричен тек'!$A$1:$D$50</definedName>
    <definedName name="_xlnm.Print_Area" localSheetId="0">'ФИ-Почетна'!$A$1:$H$33</definedName>
    <definedName name="_xlnm.Print_Titles" localSheetId="2">'Биланс на успех - природа'!$9:$10</definedName>
    <definedName name="table452a_4">#REF!</definedName>
    <definedName name="table452b_4">#REF!</definedName>
  </definedNames>
  <calcPr calcId="162913"/>
</workbook>
</file>

<file path=xl/calcChain.xml><?xml version="1.0" encoding="utf-8"?>
<calcChain xmlns="http://schemas.openxmlformats.org/spreadsheetml/2006/main">
  <c r="C29" i="7" l="1"/>
  <c r="C39" i="7" l="1"/>
  <c r="B39" i="7"/>
  <c r="B29" i="7"/>
  <c r="C9" i="7"/>
  <c r="B9" i="7"/>
  <c r="C51" i="25"/>
  <c r="B51" i="25"/>
  <c r="C43" i="25"/>
  <c r="B43" i="25"/>
  <c r="C27" i="25"/>
  <c r="B27" i="25"/>
  <c r="C19" i="25"/>
  <c r="B19" i="25"/>
  <c r="C13" i="25"/>
  <c r="B13" i="25"/>
  <c r="D20" i="22"/>
  <c r="C20" i="22"/>
  <c r="B47" i="7" l="1"/>
  <c r="C47" i="7"/>
  <c r="B11" i="25"/>
  <c r="B42" i="25"/>
  <c r="C11" i="25"/>
  <c r="C42" i="25"/>
  <c r="B37" i="25" l="1"/>
  <c r="B34" i="25" l="1"/>
  <c r="B56" i="25"/>
  <c r="C12" i="22" l="1"/>
  <c r="D12" i="22" l="1"/>
  <c r="B28" i="6" l="1"/>
  <c r="B16" i="24"/>
  <c r="B24" i="24"/>
  <c r="B1" i="13"/>
  <c r="B4" i="6"/>
  <c r="C4" i="20"/>
  <c r="B3" i="24"/>
  <c r="B4" i="12"/>
  <c r="B4" i="7"/>
  <c r="C4" i="22"/>
  <c r="B4" i="25"/>
  <c r="F2" i="13"/>
  <c r="D3" i="6"/>
  <c r="E3" i="20"/>
  <c r="D2" i="24"/>
  <c r="B3" i="12"/>
  <c r="B3" i="7"/>
  <c r="B3" i="25"/>
  <c r="F1" i="13"/>
  <c r="B3" i="6"/>
  <c r="C3" i="20"/>
  <c r="B2" i="24"/>
  <c r="C2" i="22"/>
  <c r="B2" i="25"/>
  <c r="B2" i="13"/>
  <c r="B2" i="6"/>
  <c r="C2" i="20"/>
  <c r="B1" i="24"/>
  <c r="B1" i="7"/>
  <c r="C1" i="22"/>
  <c r="B1" i="25"/>
  <c r="C13" i="20"/>
  <c r="D13" i="20"/>
  <c r="C14" i="20"/>
  <c r="D14" i="20"/>
  <c r="C15" i="20"/>
  <c r="D15" i="20"/>
  <c r="E15" i="20"/>
  <c r="C16" i="20"/>
  <c r="D16" i="20"/>
  <c r="C17" i="20"/>
  <c r="D17" i="20"/>
  <c r="C18" i="20"/>
  <c r="D18" i="20"/>
  <c r="C19" i="20"/>
  <c r="D19" i="20"/>
  <c r="C21" i="20"/>
  <c r="D21" i="20"/>
  <c r="C22" i="20"/>
  <c r="D22" i="20"/>
  <c r="C23" i="20"/>
  <c r="D23" i="20"/>
  <c r="C24" i="20"/>
  <c r="D24" i="20"/>
  <c r="C25" i="20"/>
  <c r="D25" i="20"/>
  <c r="C26" i="20"/>
  <c r="D26" i="20"/>
  <c r="C27" i="20"/>
  <c r="D27" i="20"/>
  <c r="C28" i="20"/>
  <c r="D28" i="20"/>
  <c r="C29" i="20"/>
  <c r="D29" i="20"/>
  <c r="C30" i="20"/>
  <c r="D30" i="20"/>
  <c r="C31" i="20"/>
  <c r="D31" i="20"/>
  <c r="C34" i="20"/>
  <c r="D34" i="20"/>
  <c r="C35" i="20"/>
  <c r="D35" i="20"/>
  <c r="C36" i="20"/>
  <c r="D36" i="20"/>
  <c r="C38" i="20"/>
  <c r="D38" i="20"/>
  <c r="C39" i="20"/>
  <c r="D39" i="20"/>
  <c r="C40" i="20"/>
  <c r="D40" i="20"/>
  <c r="C42" i="20"/>
  <c r="D42" i="20"/>
  <c r="C44" i="20"/>
  <c r="D44" i="20"/>
  <c r="C46" i="20"/>
  <c r="D46" i="20"/>
  <c r="C48" i="20"/>
  <c r="D48" i="20"/>
  <c r="C3" i="22"/>
  <c r="B9" i="24"/>
  <c r="C9" i="24"/>
  <c r="B11" i="24"/>
  <c r="C11" i="24"/>
  <c r="B12" i="24"/>
  <c r="C12" i="24"/>
  <c r="B13" i="24"/>
  <c r="C13" i="24"/>
  <c r="B14" i="24"/>
  <c r="C14" i="24"/>
  <c r="B15" i="24"/>
  <c r="C15" i="24"/>
  <c r="B17" i="24"/>
  <c r="C17" i="24"/>
  <c r="B18" i="24"/>
  <c r="C18" i="24"/>
  <c r="B19" i="24"/>
  <c r="C19" i="24"/>
  <c r="B20" i="24"/>
  <c r="C20" i="24"/>
  <c r="B21" i="24"/>
  <c r="C21" i="24"/>
  <c r="B22" i="24"/>
  <c r="C22" i="24"/>
  <c r="B23" i="24"/>
  <c r="C23" i="24"/>
  <c r="B25" i="24"/>
  <c r="C25" i="24"/>
  <c r="B26" i="24"/>
  <c r="C26" i="24"/>
  <c r="B27" i="24"/>
  <c r="C27" i="24"/>
  <c r="B28" i="24"/>
  <c r="C28" i="24"/>
  <c r="B29" i="24"/>
  <c r="C29" i="24"/>
  <c r="B30" i="24"/>
  <c r="C30" i="24"/>
  <c r="B32" i="24"/>
  <c r="C32" i="24"/>
  <c r="B35" i="24"/>
  <c r="C35" i="24"/>
  <c r="B36" i="24"/>
  <c r="C36" i="24"/>
  <c r="B37" i="24"/>
  <c r="C37" i="24"/>
  <c r="B38" i="24"/>
  <c r="C38" i="24"/>
  <c r="B41" i="24"/>
  <c r="C41" i="24"/>
  <c r="B42" i="24"/>
  <c r="C42" i="24"/>
  <c r="B43" i="24"/>
  <c r="C43" i="24"/>
  <c r="B44" i="24"/>
  <c r="C44" i="24"/>
  <c r="B45" i="24"/>
  <c r="C45" i="24"/>
  <c r="B46" i="24"/>
  <c r="C46" i="24"/>
  <c r="B47" i="24"/>
  <c r="C47" i="24"/>
  <c r="B49" i="24"/>
  <c r="C49" i="24"/>
  <c r="B50" i="24"/>
  <c r="C50" i="24"/>
  <c r="B51" i="24"/>
  <c r="C51" i="24"/>
  <c r="B52" i="24"/>
  <c r="C52" i="24"/>
  <c r="B54" i="24"/>
  <c r="C54" i="24"/>
  <c r="D57" i="25"/>
  <c r="D54" i="24" s="1"/>
  <c r="D55" i="25"/>
  <c r="D52" i="24" s="1"/>
  <c r="D54" i="25"/>
  <c r="D51" i="24" s="1"/>
  <c r="D53" i="25"/>
  <c r="D50" i="24" s="1"/>
  <c r="D52" i="25"/>
  <c r="D49" i="24" s="1"/>
  <c r="B48" i="24"/>
  <c r="D50" i="25"/>
  <c r="D47" i="24" s="1"/>
  <c r="D49" i="25"/>
  <c r="D46" i="24" s="1"/>
  <c r="D48" i="25"/>
  <c r="D45" i="24" s="1"/>
  <c r="D47" i="25"/>
  <c r="D44" i="24" s="1"/>
  <c r="D46" i="25"/>
  <c r="D43" i="24" s="1"/>
  <c r="D45" i="25"/>
  <c r="D42" i="24" s="1"/>
  <c r="D44" i="25"/>
  <c r="D41" i="24" s="1"/>
  <c r="D41" i="25"/>
  <c r="D38" i="24" s="1"/>
  <c r="D40" i="25"/>
  <c r="D37" i="24" s="1"/>
  <c r="D39" i="25"/>
  <c r="D36" i="24" s="1"/>
  <c r="D38" i="25"/>
  <c r="D35" i="24" s="1"/>
  <c r="C37" i="25"/>
  <c r="C34" i="24" s="1"/>
  <c r="D35" i="25"/>
  <c r="D32" i="24" s="1"/>
  <c r="D33" i="25"/>
  <c r="D30" i="24" s="1"/>
  <c r="D32" i="25"/>
  <c r="D29" i="24" s="1"/>
  <c r="D31" i="25"/>
  <c r="D28" i="24" s="1"/>
  <c r="D30" i="25"/>
  <c r="D27" i="24" s="1"/>
  <c r="D29" i="25"/>
  <c r="D26" i="24" s="1"/>
  <c r="D28" i="25"/>
  <c r="D25" i="24" s="1"/>
  <c r="C24" i="24"/>
  <c r="D26" i="25"/>
  <c r="D23" i="24" s="1"/>
  <c r="D25" i="25"/>
  <c r="D22" i="24" s="1"/>
  <c r="D24" i="25"/>
  <c r="D21" i="24" s="1"/>
  <c r="D23" i="25"/>
  <c r="D20" i="24" s="1"/>
  <c r="D22" i="25"/>
  <c r="D19" i="24" s="1"/>
  <c r="D21" i="25"/>
  <c r="D18" i="24" s="1"/>
  <c r="D20" i="25"/>
  <c r="D17" i="24" s="1"/>
  <c r="C16" i="24"/>
  <c r="D18" i="25"/>
  <c r="D15" i="24" s="1"/>
  <c r="D17" i="25"/>
  <c r="D14" i="24" s="1"/>
  <c r="D16" i="25"/>
  <c r="D13" i="24" s="1"/>
  <c r="D15" i="25"/>
  <c r="D12" i="24" s="1"/>
  <c r="D14" i="25"/>
  <c r="D11" i="24" s="1"/>
  <c r="B10" i="24"/>
  <c r="D12" i="25"/>
  <c r="D9" i="24" s="1"/>
  <c r="C20" i="20"/>
  <c r="B2" i="12"/>
  <c r="B2" i="7"/>
  <c r="B1" i="12"/>
  <c r="E48" i="22"/>
  <c r="E48" i="20" s="1"/>
  <c r="E46" i="22"/>
  <c r="E46" i="20" s="1"/>
  <c r="E44" i="22"/>
  <c r="E44" i="20" s="1"/>
  <c r="E42" i="22"/>
  <c r="E42" i="20" s="1"/>
  <c r="E40" i="22"/>
  <c r="E40" i="20" s="1"/>
  <c r="E39" i="22"/>
  <c r="E39" i="20" s="1"/>
  <c r="E38" i="22"/>
  <c r="E38" i="20" s="1"/>
  <c r="D37" i="22"/>
  <c r="D37" i="20" s="1"/>
  <c r="C37" i="22"/>
  <c r="E36" i="22"/>
  <c r="E36" i="20" s="1"/>
  <c r="E35" i="22"/>
  <c r="E35" i="20" s="1"/>
  <c r="E34" i="22"/>
  <c r="E34" i="20" s="1"/>
  <c r="D33" i="22"/>
  <c r="D33" i="20" s="1"/>
  <c r="C33" i="22"/>
  <c r="E31" i="22"/>
  <c r="E31" i="20" s="1"/>
  <c r="E30" i="22"/>
  <c r="E30" i="20" s="1"/>
  <c r="E29" i="22"/>
  <c r="E29" i="20" s="1"/>
  <c r="E28" i="22"/>
  <c r="E28" i="20" s="1"/>
  <c r="E27" i="22"/>
  <c r="E27" i="20" s="1"/>
  <c r="E26" i="22"/>
  <c r="E26" i="20" s="1"/>
  <c r="E25" i="22"/>
  <c r="E25" i="20" s="1"/>
  <c r="E24" i="22"/>
  <c r="E24" i="20" s="1"/>
  <c r="E23" i="22"/>
  <c r="E23" i="20" s="1"/>
  <c r="E22" i="22"/>
  <c r="E22" i="20" s="1"/>
  <c r="E21" i="22"/>
  <c r="E21" i="20" s="1"/>
  <c r="D20" i="20"/>
  <c r="E19" i="22"/>
  <c r="E19" i="20" s="1"/>
  <c r="E18" i="22"/>
  <c r="E18" i="20" s="1"/>
  <c r="E17" i="22"/>
  <c r="E17" i="20" s="1"/>
  <c r="E16" i="22"/>
  <c r="E16" i="20" s="1"/>
  <c r="E14" i="22"/>
  <c r="E14" i="20" s="1"/>
  <c r="E13" i="22"/>
  <c r="E13" i="20" s="1"/>
  <c r="D11" i="22"/>
  <c r="D32" i="22" s="1"/>
  <c r="B28" i="12"/>
  <c r="B26" i="13" s="1"/>
  <c r="D41" i="7"/>
  <c r="D40" i="6" s="1"/>
  <c r="D42" i="7"/>
  <c r="D41" i="6" s="1"/>
  <c r="D43" i="7"/>
  <c r="D42" i="6" s="1"/>
  <c r="D44" i="7"/>
  <c r="D43" i="6" s="1"/>
  <c r="D45" i="7"/>
  <c r="D44" i="6" s="1"/>
  <c r="D46" i="7"/>
  <c r="D45" i="6" s="1"/>
  <c r="D47" i="6"/>
  <c r="D40" i="7"/>
  <c r="D39" i="6" s="1"/>
  <c r="D29" i="6"/>
  <c r="D31" i="6"/>
  <c r="D32" i="6"/>
  <c r="D34" i="6"/>
  <c r="D35" i="6"/>
  <c r="D36" i="6"/>
  <c r="D38" i="7"/>
  <c r="D37" i="6" s="1"/>
  <c r="D11" i="6"/>
  <c r="D12" i="6"/>
  <c r="D13" i="6"/>
  <c r="D14" i="6"/>
  <c r="D15" i="6"/>
  <c r="D16" i="6"/>
  <c r="D17" i="6"/>
  <c r="D18" i="6"/>
  <c r="D19" i="6"/>
  <c r="D21" i="7"/>
  <c r="D20" i="6" s="1"/>
  <c r="D21" i="6"/>
  <c r="D22" i="6"/>
  <c r="D24" i="7"/>
  <c r="D23" i="6" s="1"/>
  <c r="D24" i="6"/>
  <c r="D25" i="6"/>
  <c r="D27" i="6"/>
  <c r="D9" i="6"/>
  <c r="B7" i="13"/>
  <c r="C7" i="13"/>
  <c r="D7" i="13"/>
  <c r="E7" i="13"/>
  <c r="F7" i="13"/>
  <c r="B8" i="13"/>
  <c r="C8" i="13"/>
  <c r="D8" i="13"/>
  <c r="E8" i="13"/>
  <c r="F8" i="13"/>
  <c r="G10" i="12"/>
  <c r="G8" i="13" s="1"/>
  <c r="B9" i="13"/>
  <c r="C9" i="13"/>
  <c r="D9" i="13"/>
  <c r="E9" i="13"/>
  <c r="F9" i="13"/>
  <c r="B10" i="13"/>
  <c r="C10" i="13"/>
  <c r="D10" i="13"/>
  <c r="E10" i="13"/>
  <c r="F10" i="13"/>
  <c r="B11" i="13"/>
  <c r="C11" i="13"/>
  <c r="D11" i="13"/>
  <c r="E11" i="13"/>
  <c r="F11" i="13"/>
  <c r="B12" i="13"/>
  <c r="C12" i="13"/>
  <c r="D12" i="13"/>
  <c r="E12" i="13"/>
  <c r="F12" i="13"/>
  <c r="B13" i="13"/>
  <c r="C13" i="13"/>
  <c r="D13" i="13"/>
  <c r="E13" i="13"/>
  <c r="F13" i="13"/>
  <c r="B14" i="13"/>
  <c r="C14" i="13"/>
  <c r="D14" i="13"/>
  <c r="E14" i="13"/>
  <c r="F14" i="13"/>
  <c r="B15" i="13"/>
  <c r="C15" i="13"/>
  <c r="D15" i="13"/>
  <c r="E15" i="13"/>
  <c r="F15" i="13"/>
  <c r="B16" i="13"/>
  <c r="C16" i="13"/>
  <c r="D16" i="13"/>
  <c r="E16" i="13"/>
  <c r="F16" i="13"/>
  <c r="B17" i="13"/>
  <c r="C17" i="13"/>
  <c r="D17" i="13"/>
  <c r="E17" i="13"/>
  <c r="F17" i="13"/>
  <c r="B18" i="13"/>
  <c r="C18" i="13"/>
  <c r="D18" i="13"/>
  <c r="E18" i="13"/>
  <c r="F18" i="13"/>
  <c r="B19" i="13"/>
  <c r="C19" i="13"/>
  <c r="D19" i="13"/>
  <c r="E19" i="13"/>
  <c r="F19" i="13"/>
  <c r="B20" i="13"/>
  <c r="C20" i="13"/>
  <c r="D20" i="13"/>
  <c r="E20" i="13"/>
  <c r="F20" i="13"/>
  <c r="B21" i="13"/>
  <c r="C21" i="13"/>
  <c r="D21" i="13"/>
  <c r="E21" i="13"/>
  <c r="F21" i="13"/>
  <c r="B22" i="13"/>
  <c r="C22" i="13"/>
  <c r="D22" i="13"/>
  <c r="E22" i="13"/>
  <c r="F22" i="13"/>
  <c r="B23" i="13"/>
  <c r="C23" i="13"/>
  <c r="D23" i="13"/>
  <c r="E23" i="13"/>
  <c r="F23" i="13"/>
  <c r="B24" i="13"/>
  <c r="C24" i="13"/>
  <c r="D24" i="13"/>
  <c r="E24" i="13"/>
  <c r="F24" i="13"/>
  <c r="B25" i="13"/>
  <c r="C25" i="13"/>
  <c r="D25" i="13"/>
  <c r="E25" i="13"/>
  <c r="F25" i="13"/>
  <c r="B27" i="13"/>
  <c r="C27" i="13"/>
  <c r="D27" i="13"/>
  <c r="E27" i="13"/>
  <c r="F27" i="13"/>
  <c r="B28" i="13"/>
  <c r="C28" i="13"/>
  <c r="D28" i="13"/>
  <c r="E28" i="13"/>
  <c r="F28" i="13"/>
  <c r="B29" i="13"/>
  <c r="C29" i="13"/>
  <c r="D29" i="13"/>
  <c r="E29" i="13"/>
  <c r="F29" i="13"/>
  <c r="B30" i="13"/>
  <c r="C30" i="13"/>
  <c r="D30" i="13"/>
  <c r="E30" i="13"/>
  <c r="F30" i="13"/>
  <c r="B31" i="13"/>
  <c r="C31" i="13"/>
  <c r="D31" i="13"/>
  <c r="F31" i="13"/>
  <c r="B32" i="13"/>
  <c r="C32" i="13"/>
  <c r="D32" i="13"/>
  <c r="E32" i="13"/>
  <c r="F32" i="13"/>
  <c r="B33" i="13"/>
  <c r="C33" i="13"/>
  <c r="D33" i="13"/>
  <c r="E33" i="13"/>
  <c r="F33" i="13"/>
  <c r="B34" i="13"/>
  <c r="C34" i="13"/>
  <c r="D34" i="13"/>
  <c r="E34" i="13"/>
  <c r="F34" i="13"/>
  <c r="B35" i="13"/>
  <c r="C35" i="13"/>
  <c r="D35" i="13"/>
  <c r="E35" i="13"/>
  <c r="F35" i="13"/>
  <c r="B36" i="13"/>
  <c r="C36" i="13"/>
  <c r="D36" i="13"/>
  <c r="E36" i="13"/>
  <c r="F36" i="13"/>
  <c r="B37" i="13"/>
  <c r="C37" i="13"/>
  <c r="D37" i="13"/>
  <c r="E37" i="13"/>
  <c r="F37" i="13"/>
  <c r="B38" i="13"/>
  <c r="C38" i="13"/>
  <c r="D38" i="13"/>
  <c r="E38" i="13"/>
  <c r="F38" i="13"/>
  <c r="B39" i="13"/>
  <c r="C39" i="13"/>
  <c r="D39" i="13"/>
  <c r="E39" i="13"/>
  <c r="F39" i="13"/>
  <c r="B40" i="13"/>
  <c r="C40" i="13"/>
  <c r="D40" i="13"/>
  <c r="E40" i="13"/>
  <c r="F40" i="13"/>
  <c r="B41" i="13"/>
  <c r="C41" i="13"/>
  <c r="D41" i="13"/>
  <c r="E41" i="13"/>
  <c r="F41" i="13"/>
  <c r="B42" i="13"/>
  <c r="C42" i="13"/>
  <c r="D42" i="13"/>
  <c r="E42" i="13"/>
  <c r="F42" i="13"/>
  <c r="B43" i="13"/>
  <c r="C43" i="13"/>
  <c r="D43" i="13"/>
  <c r="E43" i="13"/>
  <c r="F43" i="13"/>
  <c r="B44" i="13"/>
  <c r="C44" i="13"/>
  <c r="D44" i="13"/>
  <c r="E44" i="13"/>
  <c r="F44" i="13"/>
  <c r="G9" i="12"/>
  <c r="G11" i="12"/>
  <c r="G9" i="13" s="1"/>
  <c r="G12" i="12"/>
  <c r="G10" i="13" s="1"/>
  <c r="G13" i="12"/>
  <c r="G11" i="13" s="1"/>
  <c r="G14" i="12"/>
  <c r="G12" i="13" s="1"/>
  <c r="G15" i="12"/>
  <c r="G13" i="13" s="1"/>
  <c r="G16" i="12"/>
  <c r="G14" i="13" s="1"/>
  <c r="G17" i="12"/>
  <c r="G15" i="13" s="1"/>
  <c r="G18" i="12"/>
  <c r="G16" i="13" s="1"/>
  <c r="G19" i="12"/>
  <c r="G17" i="13" s="1"/>
  <c r="G20" i="12"/>
  <c r="G18" i="13" s="1"/>
  <c r="G21" i="12"/>
  <c r="G19" i="13" s="1"/>
  <c r="G22" i="12"/>
  <c r="G20" i="13" s="1"/>
  <c r="G23" i="12"/>
  <c r="G21" i="13" s="1"/>
  <c r="G24" i="12"/>
  <c r="G22" i="13" s="1"/>
  <c r="G25" i="12"/>
  <c r="G23" i="13" s="1"/>
  <c r="G26" i="12"/>
  <c r="G24" i="13" s="1"/>
  <c r="G27" i="12"/>
  <c r="G25" i="13" s="1"/>
  <c r="C28" i="12"/>
  <c r="C26" i="13" s="1"/>
  <c r="D28" i="12"/>
  <c r="D26" i="13" s="1"/>
  <c r="E28" i="12"/>
  <c r="F28" i="12"/>
  <c r="F47" i="12" s="1"/>
  <c r="F45" i="13" s="1"/>
  <c r="G29" i="12"/>
  <c r="G27" i="13" s="1"/>
  <c r="G30" i="12"/>
  <c r="G28" i="13"/>
  <c r="G31" i="12"/>
  <c r="G29" i="13" s="1"/>
  <c r="G32" i="12"/>
  <c r="G30" i="13" s="1"/>
  <c r="G34" i="12"/>
  <c r="G32" i="13" s="1"/>
  <c r="G35" i="12"/>
  <c r="G33" i="13" s="1"/>
  <c r="G36" i="12"/>
  <c r="G34" i="13" s="1"/>
  <c r="G37" i="12"/>
  <c r="G35" i="13" s="1"/>
  <c r="G38" i="12"/>
  <c r="G36" i="13" s="1"/>
  <c r="G39" i="12"/>
  <c r="G37" i="13" s="1"/>
  <c r="G40" i="12"/>
  <c r="G38" i="13" s="1"/>
  <c r="G41" i="12"/>
  <c r="G39" i="13" s="1"/>
  <c r="G42" i="12"/>
  <c r="G40" i="13" s="1"/>
  <c r="G43" i="12"/>
  <c r="G41" i="13" s="1"/>
  <c r="G44" i="12"/>
  <c r="G42" i="13" s="1"/>
  <c r="G45" i="12"/>
  <c r="G43" i="13" s="1"/>
  <c r="G46" i="12"/>
  <c r="G44" i="13" s="1"/>
  <c r="B9" i="6"/>
  <c r="B10" i="6"/>
  <c r="C10" i="6"/>
  <c r="D10" i="6"/>
  <c r="B11" i="6"/>
  <c r="C11" i="6"/>
  <c r="B12" i="6"/>
  <c r="C12" i="6"/>
  <c r="B13" i="6"/>
  <c r="C13" i="6"/>
  <c r="B14" i="6"/>
  <c r="C14" i="6"/>
  <c r="B15" i="6"/>
  <c r="C15" i="6"/>
  <c r="B16" i="6"/>
  <c r="C16" i="6"/>
  <c r="B17" i="6"/>
  <c r="C17" i="6"/>
  <c r="B18" i="6"/>
  <c r="C18" i="6"/>
  <c r="B19" i="6"/>
  <c r="C19" i="6"/>
  <c r="B20" i="6"/>
  <c r="C20" i="6"/>
  <c r="B21" i="6"/>
  <c r="C21" i="6"/>
  <c r="B22" i="6"/>
  <c r="C22" i="6"/>
  <c r="B23" i="6"/>
  <c r="C23" i="6"/>
  <c r="B24" i="6"/>
  <c r="C24" i="6"/>
  <c r="B25" i="6"/>
  <c r="C25" i="6"/>
  <c r="B26" i="6"/>
  <c r="C26" i="6"/>
  <c r="D26" i="6"/>
  <c r="B27" i="6"/>
  <c r="C27" i="6"/>
  <c r="B29" i="6"/>
  <c r="B30" i="6"/>
  <c r="C30" i="6"/>
  <c r="D30" i="6"/>
  <c r="B31" i="6"/>
  <c r="C31" i="6"/>
  <c r="B32" i="6"/>
  <c r="C32" i="6"/>
  <c r="B33" i="6"/>
  <c r="C33" i="6"/>
  <c r="D33" i="6"/>
  <c r="B34" i="6"/>
  <c r="C34" i="6"/>
  <c r="B35" i="6"/>
  <c r="C35" i="6"/>
  <c r="B36" i="6"/>
  <c r="C36" i="6"/>
  <c r="B37" i="6"/>
  <c r="C37" i="6"/>
  <c r="B38" i="6"/>
  <c r="C38" i="6"/>
  <c r="B39" i="6"/>
  <c r="C39" i="6"/>
  <c r="B40" i="6"/>
  <c r="C40" i="6"/>
  <c r="B41" i="6"/>
  <c r="C41" i="6"/>
  <c r="B42" i="6"/>
  <c r="C42" i="6"/>
  <c r="B43" i="6"/>
  <c r="C43" i="6"/>
  <c r="B44" i="6"/>
  <c r="C44" i="6"/>
  <c r="B45" i="6"/>
  <c r="C45" i="6"/>
  <c r="B47" i="6"/>
  <c r="C47" i="6"/>
  <c r="D28" i="6"/>
  <c r="C11" i="22"/>
  <c r="C12" i="20"/>
  <c r="B48" i="6"/>
  <c r="F26" i="13"/>
  <c r="D8" i="6"/>
  <c r="D48" i="6"/>
  <c r="C11" i="20" l="1"/>
  <c r="C32" i="22"/>
  <c r="C32" i="20" s="1"/>
  <c r="C47" i="12"/>
  <c r="C45" i="13" s="1"/>
  <c r="B47" i="12"/>
  <c r="B45" i="13" s="1"/>
  <c r="D13" i="25"/>
  <c r="D10" i="24" s="1"/>
  <c r="D39" i="7"/>
  <c r="D38" i="6" s="1"/>
  <c r="B46" i="6"/>
  <c r="B40" i="24"/>
  <c r="B8" i="6"/>
  <c r="D37" i="25"/>
  <c r="D34" i="24" s="1"/>
  <c r="D51" i="25"/>
  <c r="D48" i="24" s="1"/>
  <c r="C48" i="24"/>
  <c r="C39" i="24"/>
  <c r="C10" i="24"/>
  <c r="E37" i="22"/>
  <c r="E37" i="20" s="1"/>
  <c r="E33" i="22"/>
  <c r="E33" i="20" s="1"/>
  <c r="E20" i="22"/>
  <c r="E20" i="20" s="1"/>
  <c r="E12" i="22"/>
  <c r="E12" i="20" s="1"/>
  <c r="G28" i="12"/>
  <c r="G7" i="13"/>
  <c r="D47" i="12"/>
  <c r="D45" i="13" s="1"/>
  <c r="E26" i="13"/>
  <c r="C40" i="24"/>
  <c r="D43" i="25"/>
  <c r="D40" i="24" s="1"/>
  <c r="D27" i="25"/>
  <c r="D24" i="24" s="1"/>
  <c r="D11" i="20"/>
  <c r="E11" i="22"/>
  <c r="E11" i="20" s="1"/>
  <c r="D19" i="25"/>
  <c r="D16" i="24" s="1"/>
  <c r="D12" i="20"/>
  <c r="C33" i="20"/>
  <c r="C37" i="20"/>
  <c r="B34" i="24"/>
  <c r="B39" i="24" l="1"/>
  <c r="D42" i="25"/>
  <c r="D39" i="24" s="1"/>
  <c r="C56" i="25"/>
  <c r="C53" i="24" s="1"/>
  <c r="C29" i="6"/>
  <c r="C41" i="22"/>
  <c r="C41" i="20" s="1"/>
  <c r="G26" i="13"/>
  <c r="B8" i="24"/>
  <c r="B31" i="24"/>
  <c r="D11" i="25"/>
  <c r="D8" i="24" s="1"/>
  <c r="C8" i="24"/>
  <c r="C34" i="25"/>
  <c r="D32" i="20"/>
  <c r="D41" i="22"/>
  <c r="E32" i="22"/>
  <c r="E32" i="20" s="1"/>
  <c r="B53" i="24"/>
  <c r="D56" i="25" l="1"/>
  <c r="D53" i="24" s="1"/>
  <c r="C28" i="6"/>
  <c r="C43" i="22"/>
  <c r="C43" i="20" s="1"/>
  <c r="D43" i="22"/>
  <c r="D41" i="20"/>
  <c r="C31" i="24"/>
  <c r="D34" i="25"/>
  <c r="D31" i="24" s="1"/>
  <c r="E41" i="22"/>
  <c r="E41" i="20" s="1"/>
  <c r="E43" i="22" l="1"/>
  <c r="E43" i="20" s="1"/>
  <c r="C45" i="22"/>
  <c r="C49" i="22" s="1"/>
  <c r="D45" i="22"/>
  <c r="D43" i="20"/>
  <c r="G33" i="12" l="1"/>
  <c r="E45" i="22"/>
  <c r="E45" i="20" s="1"/>
  <c r="C45" i="20"/>
  <c r="C47" i="22"/>
  <c r="C47" i="20" s="1"/>
  <c r="C49" i="20"/>
  <c r="D45" i="20"/>
  <c r="D47" i="22"/>
  <c r="D47" i="20" s="1"/>
  <c r="D49" i="22"/>
  <c r="D49" i="20" s="1"/>
  <c r="E47" i="12" l="1"/>
  <c r="E45" i="13" s="1"/>
  <c r="E31" i="13"/>
  <c r="C9" i="6"/>
  <c r="G31" i="13"/>
  <c r="G47" i="12"/>
  <c r="G45" i="13" s="1"/>
  <c r="E49" i="22"/>
  <c r="E49" i="20" s="1"/>
  <c r="E47" i="22"/>
  <c r="E47" i="20" s="1"/>
  <c r="C8" i="6" l="1"/>
  <c r="C48" i="6" l="1"/>
  <c r="C46" i="6"/>
  <c r="D47" i="7"/>
  <c r="D46" i="6" s="1"/>
</calcChain>
</file>

<file path=xl/sharedStrings.xml><?xml version="1.0" encoding="utf-8"?>
<sst xmlns="http://schemas.openxmlformats.org/spreadsheetml/2006/main" count="475" uniqueCount="380">
  <si>
    <t>Приходи од продажба</t>
  </si>
  <si>
    <t>Останати оперативни приходи</t>
  </si>
  <si>
    <t>Трошоци за вработените</t>
  </si>
  <si>
    <t>Финансиски приходи</t>
  </si>
  <si>
    <t>Финансиски расходи</t>
  </si>
  <si>
    <t>Данок од добивка</t>
  </si>
  <si>
    <t>Малцински интерес</t>
  </si>
  <si>
    <t>Other operating revenues</t>
  </si>
  <si>
    <t>Other operating expenses</t>
  </si>
  <si>
    <t>Operating profit</t>
  </si>
  <si>
    <t>Net profit minority shareholders</t>
  </si>
  <si>
    <t>Промени на залихите на готови производи и производството во тек</t>
  </si>
  <si>
    <t>Приходи од продажба на домашен пазар</t>
  </si>
  <si>
    <t>Приходи од продажба на странски пазар</t>
  </si>
  <si>
    <t>Sales revenues</t>
  </si>
  <si>
    <t>Добивка/ загуба од редовно работење пред оданочување</t>
  </si>
  <si>
    <t>Profit from ordinary activities before taxation</t>
  </si>
  <si>
    <t>Corporate tax</t>
  </si>
  <si>
    <t>Нето добивка/загуба по оданочување</t>
  </si>
  <si>
    <t>Биланс на успех</t>
  </si>
  <si>
    <t>Претходна година</t>
  </si>
  <si>
    <t>Индекси</t>
  </si>
  <si>
    <t>Позиција</t>
  </si>
  <si>
    <t>Р.Б.</t>
  </si>
  <si>
    <t>Податоците се во 000 денари</t>
  </si>
  <si>
    <t>Previous Period</t>
  </si>
  <si>
    <t>Curent Period</t>
  </si>
  <si>
    <t>Income Statement</t>
  </si>
  <si>
    <t>Company</t>
  </si>
  <si>
    <t>Indexes</t>
  </si>
  <si>
    <t>Reporting period</t>
  </si>
  <si>
    <t>Амортизација</t>
  </si>
  <si>
    <t>curent year / previous year</t>
  </si>
  <si>
    <t>Year to date</t>
  </si>
  <si>
    <t>Position</t>
  </si>
  <si>
    <t>In 000 MKD</t>
  </si>
  <si>
    <t>Тековна година</t>
  </si>
  <si>
    <t>A. CASH FLOWS FROM OPERATING ACTIVITIES</t>
  </si>
  <si>
    <t>Profit for the period</t>
  </si>
  <si>
    <t>Adjustments for:</t>
  </si>
  <si>
    <t>Depreciation of property, plant and equipment</t>
  </si>
  <si>
    <t>Tax expense</t>
  </si>
  <si>
    <t>B. CASH FLOWS FROM INVESTING ACTIVITIES</t>
  </si>
  <si>
    <t>C. CASH FLOWS FROM FINANCING ACTIVITIES</t>
  </si>
  <si>
    <t>Repurchase of own shares and stakes</t>
  </si>
  <si>
    <t>Net increase in cash and cash equivalents</t>
  </si>
  <si>
    <t>Cash and cash equivalents at beginning of period</t>
  </si>
  <si>
    <t>Нето добивка/загуба после оданочување</t>
  </si>
  <si>
    <t>Зголемување/намалување на залихи</t>
  </si>
  <si>
    <t>Зголемување/намалување на купувачите</t>
  </si>
  <si>
    <t>Зголемување/намалување на побарувања за аванси</t>
  </si>
  <si>
    <t>Зголемување/намалување на останати краткорочни побарувања</t>
  </si>
  <si>
    <t>Зголемување/намалување на АВР</t>
  </si>
  <si>
    <t>Зголемување/намалување обврски спрема добавувачите</t>
  </si>
  <si>
    <t>Зголемување/намалување обврски за примени аванси</t>
  </si>
  <si>
    <t>Зголемување/намалување на останати краткорочни обврски</t>
  </si>
  <si>
    <t>Зголемување/намалување на ПВР</t>
  </si>
  <si>
    <t>Стекнување на малцински интереси</t>
  </si>
  <si>
    <t>Исплатена дивиденда</t>
  </si>
  <si>
    <t>Зголемување/намалување на паричните средства</t>
  </si>
  <si>
    <t>Парични средства на почеток на годината</t>
  </si>
  <si>
    <t>Прилагодување за:</t>
  </si>
  <si>
    <t>Расходи/приходи од камати</t>
  </si>
  <si>
    <t>Исплатени/наплатени дивиденди</t>
  </si>
  <si>
    <t>Расходи за платен данок</t>
  </si>
  <si>
    <t>А) Парични текови од оперативни активности</t>
  </si>
  <si>
    <t>Капитална добивка/загуба од продажба на основни средства</t>
  </si>
  <si>
    <t>Капитална добивка/загуба од продажба на вложувања</t>
  </si>
  <si>
    <t>Оштетување на средства и резервирања</t>
  </si>
  <si>
    <t>Gain/Loss from impairment</t>
  </si>
  <si>
    <t>Increse/Decrese in Inventories</t>
  </si>
  <si>
    <t>Increse/Decrese in Receivables-customers</t>
  </si>
  <si>
    <t>Increse/Decrese in advanse payments</t>
  </si>
  <si>
    <t>Increse/Decrese in other short-term receivables</t>
  </si>
  <si>
    <t>Increse/Decrease in payables</t>
  </si>
  <si>
    <t>Increse/Decrese in received advanse payments</t>
  </si>
  <si>
    <t>Interest paid/received</t>
  </si>
  <si>
    <t>Dividends paid/received</t>
  </si>
  <si>
    <t>Capital gains/losses from sale of property, plant and equipment</t>
  </si>
  <si>
    <t>Capital gains/losses from sale of investments</t>
  </si>
  <si>
    <t>Б) Парични текови од инвестициони активности</t>
  </si>
  <si>
    <t>Cash payments to acquire property, plant and equipment, intangibles and other</t>
  </si>
  <si>
    <t>Cash receipts from sales of property, plant and equipment, intangibles and other long-term assets;</t>
  </si>
  <si>
    <t xml:space="preserve">Other cash receipts and payment from investing activities </t>
  </si>
  <si>
    <t xml:space="preserve">Other cash receipts and payment from operating activities </t>
  </si>
  <si>
    <t>cash proceeds from issuing shares or other equity instruments;</t>
  </si>
  <si>
    <t>cash repayments of amounts borrowed;</t>
  </si>
  <si>
    <t>Dividends paid</t>
  </si>
  <si>
    <t>cash proceeds from issuing debentures, loans, notes, bonds, mortgages and other short or long-term borrowings;</t>
  </si>
  <si>
    <t>Cash payments by a lessee for the reduction of the outstanding liability relating to a finance lease.</t>
  </si>
  <si>
    <t>Cash payments to acquire minor interests</t>
  </si>
  <si>
    <t>Increse/Decrease in other short-term payables</t>
  </si>
  <si>
    <t>Останати парични приливи и одливи од оперативни активности</t>
  </si>
  <si>
    <t>Набавки на недвижности, постројки и опрема, нематеријални средства и сл.</t>
  </si>
  <si>
    <t>Продажба на недвижности, постројки и опрема, нематеријални средства и сл.</t>
  </si>
  <si>
    <t>Cash payments to acquire equity or debt instruments of other entities and interests in joint ventures</t>
  </si>
  <si>
    <t>Cash receipts from sales of equity or debt instruments of other entities and interests in joint ventures</t>
  </si>
  <si>
    <t>Парични исплати за стекнување на сопственички или должнички хартии од вредност на други правни лица и учество во заеднички вложувања</t>
  </si>
  <si>
    <t>Парични приливи од продажба на сопственички или должнички хартии од вредност на други правни лица и учество во заеднички вложувања</t>
  </si>
  <si>
    <t>Парични аванси и заеми дадени на други лица (освен оние од финансиски институции)</t>
  </si>
  <si>
    <t>Парични приливи од наплата на дадени аванси и заеми на други лица (освен оние од финансиски институции)</t>
  </si>
  <si>
    <t>Приливи/ одливи од камати</t>
  </si>
  <si>
    <t>Приливи/ одливи од дивиденди</t>
  </si>
  <si>
    <t>Останати парични приливи и одливи од инвестициони активности</t>
  </si>
  <si>
    <t>В) Парични текови од финансиски активности</t>
  </si>
  <si>
    <t>Cash advances and loans made to other parties (other than advances and loans made by a financial institution);</t>
  </si>
  <si>
    <t>Cash receipts from the repayment of advances and loans made to other parties (other than advances and loans of a financial institution);</t>
  </si>
  <si>
    <t>Парични приливи од зголемување на капиталот преку издавање на акции или други сопственички хартии од вредност</t>
  </si>
  <si>
    <t>Парични исплати за враќање на заеми</t>
  </si>
  <si>
    <t xml:space="preserve">Парични приливи од издадени должнички хартии од вредност и останати земени краткорочни и долгорочни кредити и заеми  </t>
  </si>
  <si>
    <t>Парични исплати за намалување на обврските по основ на финансиски лизинг</t>
  </si>
  <si>
    <t>Извештај за паричниот тек</t>
  </si>
  <si>
    <t xml:space="preserve">CASH FLOW STATEMENT </t>
  </si>
  <si>
    <t>Состојба на 1 Јануари претходната година</t>
  </si>
  <si>
    <t>Откупени сопствени акции</t>
  </si>
  <si>
    <t>Продадени сопствени акции</t>
  </si>
  <si>
    <t>Конверзија на хартии од вредност</t>
  </si>
  <si>
    <t>Добивка (загуба) за финансиската година</t>
  </si>
  <si>
    <t>Уплата на акции</t>
  </si>
  <si>
    <t>Распределба на добивката во корист на резервите</t>
  </si>
  <si>
    <t>Усогласување на вложувањата расположливи за продажба до нивна објективна вредност</t>
  </si>
  <si>
    <t>Реализирана капитална добивка од продажба на хартии од вредност</t>
  </si>
  <si>
    <t xml:space="preserve">Евидентирање на загуби од подружници од претходните години по методот на главнина </t>
  </si>
  <si>
    <t>Признаени приходи и расходи, нето</t>
  </si>
  <si>
    <t>Курсни разлики</t>
  </si>
  <si>
    <t>Одложени даноци</t>
  </si>
  <si>
    <t>Останато зголемување/намалување на средства, нето</t>
  </si>
  <si>
    <t>Премии на издадени акции</t>
  </si>
  <si>
    <t>Акумулирана добивка (загуба)</t>
  </si>
  <si>
    <t>Вкупно капитал</t>
  </si>
  <si>
    <t>Процена на материјални средства</t>
  </si>
  <si>
    <t>Распределба на добивката за награди и користи за вработените</t>
  </si>
  <si>
    <t>Состојба на 31 Декември претходната година</t>
  </si>
  <si>
    <t>Состојба на 31 Декември во тековната година</t>
  </si>
  <si>
    <t xml:space="preserve">Промени </t>
  </si>
  <si>
    <t>Извештај за промените во капиталот</t>
  </si>
  <si>
    <t xml:space="preserve">Company </t>
  </si>
  <si>
    <t>Changes</t>
  </si>
  <si>
    <t>Share premium</t>
  </si>
  <si>
    <t>Retained profit (Loss)</t>
  </si>
  <si>
    <t>Minority Interes</t>
  </si>
  <si>
    <t>Total equity</t>
  </si>
  <si>
    <t>Purchased treasury shares</t>
  </si>
  <si>
    <t>Sold treasury shares</t>
  </si>
  <si>
    <t>Conversion of securities</t>
  </si>
  <si>
    <t>Profit (Loss) for the financial period</t>
  </si>
  <si>
    <t>Alocated profit for reservers</t>
  </si>
  <si>
    <t>Alocated profit for rewards, premiums and other employee benefits</t>
  </si>
  <si>
    <t>Revaluation of assets</t>
  </si>
  <si>
    <t>Fair value adjustments of the investments available-for-sale</t>
  </si>
  <si>
    <t>Realized capital gain from disposal of Investments available-for-sale</t>
  </si>
  <si>
    <t>Recorded losses from subsidiaries from previous years according to equity method</t>
  </si>
  <si>
    <t>Defered tax assets</t>
  </si>
  <si>
    <t>Recognised revunues and expenses, net</t>
  </si>
  <si>
    <t>Exchange rate gains/losses</t>
  </si>
  <si>
    <t>Other Increase/Decrease in Assets, net</t>
  </si>
  <si>
    <t>Balance at December 31, previous year</t>
  </si>
  <si>
    <t>Balance at January 1, previous year</t>
  </si>
  <si>
    <t>Balance at December 31, current year</t>
  </si>
  <si>
    <r>
      <t>ПОСТОЈАНИ</t>
    </r>
    <r>
      <rPr>
        <b/>
        <sz val="10"/>
        <rFont val="M_Svoboda"/>
      </rPr>
      <t xml:space="preserve"> </t>
    </r>
    <r>
      <rPr>
        <b/>
        <sz val="10"/>
        <rFont val="Arial"/>
        <family val="2"/>
        <charset val="204"/>
      </rPr>
      <t>СРЕДСТВА</t>
    </r>
  </si>
  <si>
    <t>Нематеријални средства</t>
  </si>
  <si>
    <t>Вложувања во подружници</t>
  </si>
  <si>
    <t>Вложувања во придружени претпријатија</t>
  </si>
  <si>
    <t>Останати материјални средства</t>
  </si>
  <si>
    <t xml:space="preserve">Вложувања во хартии од вредност </t>
  </si>
  <si>
    <t>Одложено даночно средство</t>
  </si>
  <si>
    <t>Залихи</t>
  </si>
  <si>
    <t>Побарувања од купувачите</t>
  </si>
  <si>
    <t>Останати побарувања</t>
  </si>
  <si>
    <t>Краткорочни вложувања</t>
  </si>
  <si>
    <t>Пари и парични еквиваленти</t>
  </si>
  <si>
    <t>ВОНБИЛАНСНА ЕВИДЕНЦИЈА - АКТИВА</t>
  </si>
  <si>
    <t>ТЕКОВНИ СРЕДСТВА</t>
  </si>
  <si>
    <t>ВКУПНО СРЕДСТВА</t>
  </si>
  <si>
    <t>СРЕДСТВА</t>
  </si>
  <si>
    <t>Акционерски капитал</t>
  </si>
  <si>
    <t>Резерви</t>
  </si>
  <si>
    <t>Малцински удел</t>
  </si>
  <si>
    <t>ТЕКОВНИ ОБВРСКИ</t>
  </si>
  <si>
    <t>Обврски спрема добавувачи и останати обврски</t>
  </si>
  <si>
    <t>Краткорочни резервирања</t>
  </si>
  <si>
    <t>Обврски кон државата</t>
  </si>
  <si>
    <t>ДОЛГОРОЧНИ ОБВРСКИ</t>
  </si>
  <si>
    <t>Обврски кон добавувачи и останати долгорочни обврски</t>
  </si>
  <si>
    <t>ОБВРСКИ</t>
  </si>
  <si>
    <t>ВОНБИЛАНСНА ЕВИДЕНЦИЈА-ПАСИВА</t>
  </si>
  <si>
    <t>Balance Sheet</t>
  </si>
  <si>
    <t>ASSETS</t>
  </si>
  <si>
    <t>NON-CURRENT ASSETS</t>
  </si>
  <si>
    <t>Intagible assets</t>
  </si>
  <si>
    <t>Property, plant and equipment</t>
  </si>
  <si>
    <t xml:space="preserve">Investments in subsidiaries </t>
  </si>
  <si>
    <t>Investments in associates</t>
  </si>
  <si>
    <t>Other long-term receivables</t>
  </si>
  <si>
    <t>Deferred income tax assets</t>
  </si>
  <si>
    <t>CURRENT ASSETS</t>
  </si>
  <si>
    <t>Inventories</t>
  </si>
  <si>
    <t>Trade recivables</t>
  </si>
  <si>
    <t>Short-term financial investments</t>
  </si>
  <si>
    <t>Cash and cash equivalents</t>
  </si>
  <si>
    <t>TOTAL ASSETS</t>
  </si>
  <si>
    <t>OFF-BALANCE-SHEET ASSETS</t>
  </si>
  <si>
    <t>EQUITY AND LIABILITIES</t>
  </si>
  <si>
    <t>EQUITY</t>
  </si>
  <si>
    <t>Reserves</t>
  </si>
  <si>
    <t>Retained earnings</t>
  </si>
  <si>
    <t>Minority interest</t>
  </si>
  <si>
    <t>LIABILITIES</t>
  </si>
  <si>
    <t>CURRENT LIABILITIES</t>
  </si>
  <si>
    <t>Trade liabilities and other short-term liabilities</t>
  </si>
  <si>
    <t>Short-term Borrowings</t>
  </si>
  <si>
    <t>Short-term provisions</t>
  </si>
  <si>
    <t>Deffered Tax Liabilities</t>
  </si>
  <si>
    <t>LONG TERM LIABILITIES</t>
  </si>
  <si>
    <t>Long-term Borrowings</t>
  </si>
  <si>
    <t>Останати долгорочни резервирања</t>
  </si>
  <si>
    <t>Long-term Provisions</t>
  </si>
  <si>
    <t>TOTAL CAPITAL AND RESERVES</t>
  </si>
  <si>
    <t>OFF-BALANCE-SHEET LIABILITIES</t>
  </si>
  <si>
    <t>Statement of changes in equity</t>
  </si>
  <si>
    <t>кумулативно од почетокот на годината</t>
  </si>
  <si>
    <t>во однос на прет-ходна година</t>
  </si>
  <si>
    <t>Increse/Decrese in Deferred expenses</t>
  </si>
  <si>
    <t>Increse/Decrese in paid expenses for future periods</t>
  </si>
  <si>
    <t>Откуп / продажба на сопствени акции</t>
  </si>
  <si>
    <t>D. Cash and cash equivalents at end of period</t>
  </si>
  <si>
    <t>Г)  Парични средства на крајот на годината</t>
  </si>
  <si>
    <t>Капитал на акционерите</t>
  </si>
  <si>
    <t xml:space="preserve">Резерви </t>
  </si>
  <si>
    <t>Распределба на добивката за дивиденди и останати надоместоци за акционерите</t>
  </si>
  <si>
    <t>Attributable to equity holders of the parent</t>
  </si>
  <si>
    <t>Share capital</t>
  </si>
  <si>
    <t xml:space="preserve">Reserves </t>
  </si>
  <si>
    <t>Alocated profit for dividends and other rewards (premiums) to shareholders</t>
  </si>
  <si>
    <t>ОПЕРАТИВНА ДОБИВКА / ЗАГУБА</t>
  </si>
  <si>
    <t xml:space="preserve">     Revenues from domestic market</t>
  </si>
  <si>
    <t xml:space="preserve">     Revenues from foreign markets</t>
  </si>
  <si>
    <t>да</t>
  </si>
  <si>
    <t>не</t>
  </si>
  <si>
    <t>Consolidated report</t>
  </si>
  <si>
    <t>Trade payables and other long-term liabilities</t>
  </si>
  <si>
    <t>Останати резерви</t>
  </si>
  <si>
    <t>Other reserves</t>
  </si>
  <si>
    <t>Shares issued</t>
  </si>
  <si>
    <t>ОПЕРАТИВНИ ПРИХОДИ</t>
  </si>
  <si>
    <t>2а</t>
  </si>
  <si>
    <t>2б</t>
  </si>
  <si>
    <t>ОПЕРАТИВНИ РАСХОДИ</t>
  </si>
  <si>
    <t>Набавна вредност на трговски стоки</t>
  </si>
  <si>
    <t>Резервирања за трошоци и ризици</t>
  </si>
  <si>
    <t>Приходи од вложувања, заеми и камати и курсни разлики</t>
  </si>
  <si>
    <t>Останати приходи од финансирање</t>
  </si>
  <si>
    <t>Расходи по основ на камати, курсни разлики и слични расходи</t>
  </si>
  <si>
    <t>Останати расходи од финансирање</t>
  </si>
  <si>
    <t>2b</t>
  </si>
  <si>
    <t>Change in the value of inventories</t>
  </si>
  <si>
    <t xml:space="preserve">Financial revenues from investment, loans granted and interest and exchange rate gains </t>
  </si>
  <si>
    <t xml:space="preserve">Financial expenses from interests and exchange rate losses </t>
  </si>
  <si>
    <t>Other financial expenses</t>
  </si>
  <si>
    <t>Постројки, опрема, транспортни средства, алат, погонски и канцeлариски инвентар и мебел</t>
  </si>
  <si>
    <t>Биолошки средства</t>
  </si>
  <si>
    <t>Побарувања по дадени долгорочни заеми</t>
  </si>
  <si>
    <t>Останати  долгорочни финансиски средства</t>
  </si>
  <si>
    <t xml:space="preserve"> ГЛАВНИНА И РЕЗЕРВИ  И ОБВРСКИ</t>
  </si>
  <si>
    <t>ГЛАВНИНА И РЕЗЕРВИ</t>
  </si>
  <si>
    <t>ГЛАВНИНА И РЕЗЕРВИ  И ОБВРСКИ</t>
  </si>
  <si>
    <t>Обврски за краткорочни кредити и хартии од вредност</t>
  </si>
  <si>
    <t>Останати  краткорочни обврски</t>
  </si>
  <si>
    <t>Залихи на готови производи и на недовршено производство на почетокот на годината</t>
  </si>
  <si>
    <t>Залихи на готовите производи и на недовршено производство на крајот на годината</t>
  </si>
  <si>
    <t xml:space="preserve">Капитализирано сопствено производство и услуги </t>
  </si>
  <si>
    <t>XXXXXX</t>
  </si>
  <si>
    <t>Трошоци за суровини и други материјали</t>
  </si>
  <si>
    <t>Набавна вредност на продадени материјали, резервни делови, ситен инвентар, амбалажа и автогуми</t>
  </si>
  <si>
    <t>Услуги со карактер на материјални трошоци</t>
  </si>
  <si>
    <t xml:space="preserve">Останати трошоци од работењето </t>
  </si>
  <si>
    <t xml:space="preserve">Амортизација на материјалните и нематеријалните средства </t>
  </si>
  <si>
    <t xml:space="preserve">Вредносно усогласување (обезвреднување) на нетековни средства </t>
  </si>
  <si>
    <t>Вредносно усогласување (обезвреднување) на тековни средства</t>
  </si>
  <si>
    <t>Останати расходи од работењето</t>
  </si>
  <si>
    <t>Удел во добивката на придружените друштва</t>
  </si>
  <si>
    <t>Удел во загубата на придружените друштва</t>
  </si>
  <si>
    <t>Добивка/ загуба од прекинато работење пред оданочување</t>
  </si>
  <si>
    <t>Добивка/ загуба од редовно работење</t>
  </si>
  <si>
    <t>Нето добивка/загуба која им припаѓа на акционерите на друштвото</t>
  </si>
  <si>
    <t>Нето останата сеопфатна добивка/загуба</t>
  </si>
  <si>
    <t>Вкупна сеопфатна добивка/загуба</t>
  </si>
  <si>
    <t>21а</t>
  </si>
  <si>
    <t>21б</t>
  </si>
  <si>
    <t>21в</t>
  </si>
  <si>
    <t>22а</t>
  </si>
  <si>
    <t>22б</t>
  </si>
  <si>
    <t>22в</t>
  </si>
  <si>
    <t>Материјални  средства</t>
  </si>
  <si>
    <t>Вложувања во недвижности</t>
  </si>
  <si>
    <t>Долгорочни финансиски средства</t>
  </si>
  <si>
    <t>Долгорочни побарувања</t>
  </si>
  <si>
    <t>Недвижности</t>
  </si>
  <si>
    <t>Основна главнина и ревалоризациони резерви</t>
  </si>
  <si>
    <t xml:space="preserve">Обврски по основ на нетековни средства (или групи за отуѓување)  кои се чуваат за продажба и прекинати  работења  </t>
  </si>
  <si>
    <t>Одложени даночни обврски</t>
  </si>
  <si>
    <t>Платени трошоци за идните периоди и пресметани приходи (АВР)</t>
  </si>
  <si>
    <t>Одложено плаќање на трошоци и приходи на идните периоди (ПВР)</t>
  </si>
  <si>
    <t>(консолидација и ревизија)</t>
  </si>
  <si>
    <t>(тековна година)</t>
  </si>
  <si>
    <t>(период)</t>
  </si>
  <si>
    <t>01.01 - 31.03</t>
  </si>
  <si>
    <t>01.01 - 30.06</t>
  </si>
  <si>
    <t>01.01 - 30.09</t>
  </si>
  <si>
    <t>01.01 - 31.12</t>
  </si>
  <si>
    <t>Финансиски извештаи</t>
  </si>
  <si>
    <t>Друштво:</t>
  </si>
  <si>
    <t>ЕМБС:</t>
  </si>
  <si>
    <t>Консолидиран</t>
  </si>
  <si>
    <t>Ревидиран</t>
  </si>
  <si>
    <t>Период:</t>
  </si>
  <si>
    <t>Година:</t>
  </si>
  <si>
    <t>Содржина:</t>
  </si>
  <si>
    <t>БУ: Биланс на успех</t>
  </si>
  <si>
    <t>Период на известување:</t>
  </si>
  <si>
    <t>Извештајот е консолидиран:</t>
  </si>
  <si>
    <t>xxxxx</t>
  </si>
  <si>
    <t>БС: Биланс на состојба</t>
  </si>
  <si>
    <t>ПТ: Извештај за паричните текови</t>
  </si>
  <si>
    <t>ПК: Извештај за промени во капиталот</t>
  </si>
  <si>
    <t>Обврски за долгорочни кредити и хартии од вредност</t>
  </si>
  <si>
    <t>Year</t>
  </si>
  <si>
    <t>Property</t>
  </si>
  <si>
    <t>Plant and equipment</t>
  </si>
  <si>
    <t>Biological assets</t>
  </si>
  <si>
    <t>Other Long Term Assets</t>
  </si>
  <si>
    <t>Investment properties (Real Estate)</t>
  </si>
  <si>
    <t>Long Term Financial Instruments</t>
  </si>
  <si>
    <t>Long term Loans, Receivables</t>
  </si>
  <si>
    <t>Financial investments</t>
  </si>
  <si>
    <t>Other Long Term Financial investments</t>
  </si>
  <si>
    <t>Other recivables / Current assets</t>
  </si>
  <si>
    <t>Prepaid Expenses</t>
  </si>
  <si>
    <t>Subscribed capital and revaluation reserves</t>
  </si>
  <si>
    <t>Other Current  Liabilities</t>
  </si>
  <si>
    <t>AccruedExpenses</t>
  </si>
  <si>
    <t>Liabilities related to disposal assets</t>
  </si>
  <si>
    <t>Long Term Tax Liabilities</t>
  </si>
  <si>
    <t>2a</t>
  </si>
  <si>
    <t>21a</t>
  </si>
  <si>
    <t>21b</t>
  </si>
  <si>
    <t>21c</t>
  </si>
  <si>
    <t>22a</t>
  </si>
  <si>
    <t>22b</t>
  </si>
  <si>
    <t>22c</t>
  </si>
  <si>
    <t>Total Financial Revenue</t>
  </si>
  <si>
    <t>Other Financial Revenue</t>
  </si>
  <si>
    <t>Income From Associated Companies</t>
  </si>
  <si>
    <t>Total Financial Expenses</t>
  </si>
  <si>
    <t>Losses from Associates</t>
  </si>
  <si>
    <t>Profit from ordinary activities</t>
  </si>
  <si>
    <t>Net Profit from Discountinued activities</t>
  </si>
  <si>
    <t>Net profit</t>
  </si>
  <si>
    <t>Net profit Majority shareholders</t>
  </si>
  <si>
    <t>Total other comprehensive income</t>
  </si>
  <si>
    <t>TOTAL COMPREHENSIVE INCOME</t>
  </si>
  <si>
    <t>Cost of trading goods sold</t>
  </si>
  <si>
    <t>Cost of consumed materials and other supplies</t>
  </si>
  <si>
    <t>Cost of materials, spare parts and other inventory sold</t>
  </si>
  <si>
    <t>Services</t>
  </si>
  <si>
    <t>Other Expenditures</t>
  </si>
  <si>
    <t>Service costs</t>
  </si>
  <si>
    <t>Amortization And Depreciation</t>
  </si>
  <si>
    <t>Impairment losses of Non-current assets</t>
  </si>
  <si>
    <t>Impairment losses of current assets</t>
  </si>
  <si>
    <t>Provisions</t>
  </si>
  <si>
    <t>Inventories of finished and unfinised goods at the beginning of the period</t>
  </si>
  <si>
    <t>Inventories of finished and unfinised goods at the end of the period</t>
  </si>
  <si>
    <t>Capitalised own products and services</t>
  </si>
  <si>
    <t>Total Operating expenses</t>
  </si>
  <si>
    <t>Total Operating revenues</t>
  </si>
  <si>
    <t xml:space="preserve">Биланс на состојба  </t>
  </si>
  <si>
    <t>(Извештај за финансиската состојба)</t>
  </si>
  <si>
    <t>(Извештај за сеопфатна добивка)</t>
  </si>
  <si>
    <t>ГД Гранит АД Скопје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</si>
</sst>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6" x14ac:knownFonts="1">
    <font>
      <sz val="10"/>
      <name val="Arial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i/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4"/>
      <name val="Arial"/>
      <family val="2"/>
      <charset val="204"/>
    </font>
    <font>
      <b/>
      <sz val="16"/>
      <name val="Arial"/>
      <family val="2"/>
      <charset val="204"/>
    </font>
    <font>
      <u/>
      <sz val="12"/>
      <color indexed="12"/>
      <name val="Arial"/>
      <family val="2"/>
      <charset val="204"/>
    </font>
    <font>
      <b/>
      <sz val="8"/>
      <name val="Arial"/>
      <family val="2"/>
      <charset val="204"/>
    </font>
    <font>
      <b/>
      <sz val="14"/>
      <name val="Arial"/>
      <family val="2"/>
      <charset val="204"/>
    </font>
    <font>
      <sz val="11"/>
      <name val="M_Svoboda"/>
    </font>
    <font>
      <b/>
      <sz val="10"/>
      <name val="Arial"/>
      <family val="2"/>
    </font>
    <font>
      <sz val="10"/>
      <name val="Arial"/>
      <family val="2"/>
    </font>
    <font>
      <b/>
      <sz val="10"/>
      <name val="M_Svoboda"/>
    </font>
    <font>
      <b/>
      <sz val="11"/>
      <name val="Arial"/>
      <family val="2"/>
      <charset val="204"/>
    </font>
    <font>
      <sz val="10"/>
      <name val="Arial"/>
      <family val="2"/>
      <charset val="204"/>
    </font>
    <font>
      <b/>
      <sz val="13"/>
      <name val="Arial"/>
      <family val="2"/>
      <charset val="204"/>
    </font>
    <font>
      <sz val="10"/>
      <color indexed="22"/>
      <name val="Arial"/>
      <family val="2"/>
      <charset val="204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b/>
      <i/>
      <sz val="10"/>
      <name val="Arial"/>
      <family val="2"/>
      <charset val="204"/>
    </font>
    <font>
      <b/>
      <sz val="11"/>
      <name val="Arial"/>
      <family val="2"/>
    </font>
    <font>
      <b/>
      <sz val="11"/>
      <name val="Arial"/>
      <family val="2"/>
      <charset val="204"/>
    </font>
    <font>
      <b/>
      <i/>
      <u/>
      <sz val="10"/>
      <name val="Arial"/>
      <family val="2"/>
      <charset val="204"/>
    </font>
    <font>
      <b/>
      <i/>
      <sz val="22"/>
      <name val="Arial"/>
      <family val="2"/>
      <charset val="204"/>
    </font>
    <font>
      <b/>
      <sz val="22"/>
      <name val="Arial"/>
      <family val="2"/>
      <charset val="204"/>
    </font>
    <font>
      <i/>
      <sz val="14"/>
      <name val="Arial"/>
      <family val="2"/>
      <charset val="204"/>
    </font>
    <font>
      <sz val="10"/>
      <name val="Courier New"/>
      <family val="3"/>
      <charset val="204"/>
    </font>
    <font>
      <sz val="8"/>
      <color indexed="8"/>
      <name val="Arial"/>
      <family val="2"/>
      <charset val="204"/>
    </font>
    <font>
      <u/>
      <sz val="10"/>
      <color theme="10"/>
      <name val="Arial"/>
      <family val="2"/>
      <charset val="204"/>
    </font>
    <font>
      <sz val="10"/>
      <color theme="0"/>
      <name val="Arial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theme="0" tint="-0.24994659260841701"/>
      </right>
      <top style="double">
        <color indexed="64"/>
      </top>
      <bottom style="thin">
        <color theme="0" tint="-0.24994659260841701"/>
      </bottom>
      <diagonal/>
    </border>
    <border>
      <left style="double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double">
        <color indexed="64"/>
      </left>
      <right style="thin">
        <color theme="0" tint="-0.1499679555650502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679555650502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double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double">
        <color indexed="64"/>
      </left>
      <right style="thin">
        <color theme="0" tint="-0.24994659260841701"/>
      </right>
      <top style="thin">
        <color theme="0" tint="-0.24994659260841701"/>
      </top>
      <bottom style="double">
        <color indexed="64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double">
        <color indexed="64"/>
      </bottom>
      <diagonal/>
    </border>
    <border>
      <left/>
      <right/>
      <top style="thin">
        <color theme="0" tint="-0.24994659260841701"/>
      </top>
      <bottom style="double">
        <color indexed="64"/>
      </bottom>
      <diagonal/>
    </border>
    <border>
      <left/>
      <right style="double">
        <color indexed="64"/>
      </right>
      <top style="thin">
        <color theme="0" tint="-0.24994659260841701"/>
      </top>
      <bottom style="double">
        <color indexed="64"/>
      </bottom>
      <diagonal/>
    </border>
    <border>
      <left style="thin">
        <color theme="0" tint="-0.24994659260841701"/>
      </left>
      <right/>
      <top style="double">
        <color indexed="64"/>
      </top>
      <bottom style="thin">
        <color theme="0" tint="-0.24994659260841701"/>
      </bottom>
      <diagonal/>
    </border>
    <border>
      <left/>
      <right/>
      <top style="double">
        <color indexed="64"/>
      </top>
      <bottom style="thin">
        <color theme="0" tint="-0.24994659260841701"/>
      </bottom>
      <diagonal/>
    </border>
    <border>
      <left/>
      <right style="double">
        <color indexed="64"/>
      </right>
      <top style="double">
        <color indexed="64"/>
      </top>
      <bottom style="thin">
        <color theme="0" tint="-0.24994659260841701"/>
      </bottom>
      <diagonal/>
    </border>
  </borders>
  <cellStyleXfs count="10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/>
    <xf numFmtId="0" fontId="7" fillId="0" borderId="0"/>
    <xf numFmtId="0" fontId="32" fillId="0" borderId="0"/>
    <xf numFmtId="0" fontId="7" fillId="0" borderId="0"/>
    <xf numFmtId="0" fontId="15" fillId="0" borderId="0"/>
    <xf numFmtId="0" fontId="20" fillId="0" borderId="0"/>
    <xf numFmtId="0" fontId="2" fillId="6" borderId="1" applyBorder="0">
      <alignment vertical="center" wrapText="1"/>
    </xf>
    <xf numFmtId="0" fontId="33" fillId="7" borderId="0" applyBorder="0">
      <alignment vertical="center" wrapText="1"/>
    </xf>
  </cellStyleXfs>
  <cellXfs count="270">
    <xf numFmtId="0" fontId="0" fillId="0" borderId="0" xfId="0"/>
    <xf numFmtId="0" fontId="0" fillId="3" borderId="0" xfId="0" applyFill="1"/>
    <xf numFmtId="0" fontId="7" fillId="4" borderId="0" xfId="0" applyFont="1" applyFill="1"/>
    <xf numFmtId="0" fontId="7" fillId="4" borderId="0" xfId="0" applyFont="1" applyFill="1" applyBorder="1"/>
    <xf numFmtId="0" fontId="7" fillId="3" borderId="0" xfId="0" applyFont="1" applyFill="1"/>
    <xf numFmtId="0" fontId="4" fillId="4" borderId="2" xfId="0" applyFont="1" applyFill="1" applyBorder="1" applyAlignment="1" applyProtection="1">
      <alignment horizontal="left" vertical="top" wrapText="1"/>
      <protection locked="0"/>
    </xf>
    <xf numFmtId="0" fontId="0" fillId="4" borderId="0" xfId="0" applyFill="1"/>
    <xf numFmtId="0" fontId="7" fillId="3" borderId="0" xfId="0" applyFont="1" applyFill="1" applyBorder="1"/>
    <xf numFmtId="0" fontId="4" fillId="3" borderId="0" xfId="0" applyFont="1" applyFill="1" applyBorder="1" applyAlignment="1">
      <alignment vertical="top" wrapText="1"/>
    </xf>
    <xf numFmtId="0" fontId="4" fillId="3" borderId="0" xfId="0" applyFont="1" applyFill="1" applyBorder="1" applyAlignment="1">
      <alignment horizontal="left" vertical="top" wrapText="1"/>
    </xf>
    <xf numFmtId="0" fontId="4" fillId="3" borderId="0" xfId="0" applyFont="1" applyFill="1" applyBorder="1" applyAlignment="1">
      <alignment vertical="center" wrapText="1"/>
    </xf>
    <xf numFmtId="0" fontId="7" fillId="3" borderId="0" xfId="0" applyFont="1" applyFill="1" applyAlignment="1">
      <alignment horizontal="center" vertical="center" wrapText="1"/>
    </xf>
    <xf numFmtId="0" fontId="7" fillId="3" borderId="0" xfId="7" applyFont="1" applyFill="1" applyBorder="1" applyAlignment="1">
      <alignment vertical="center" wrapText="1"/>
    </xf>
    <xf numFmtId="0" fontId="7" fillId="3" borderId="0" xfId="0" applyFont="1" applyFill="1" applyBorder="1" applyAlignment="1">
      <alignment vertical="top" wrapText="1"/>
    </xf>
    <xf numFmtId="0" fontId="19" fillId="4" borderId="2" xfId="0" applyFont="1" applyFill="1" applyBorder="1" applyAlignment="1" applyProtection="1">
      <alignment horizontal="center" vertical="center" wrapText="1"/>
      <protection locked="0"/>
    </xf>
    <xf numFmtId="0" fontId="19" fillId="4" borderId="2" xfId="0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23" fillId="4" borderId="3" xfId="0" applyFont="1" applyFill="1" applyBorder="1" applyAlignment="1">
      <alignment horizontal="center" vertical="center" wrapText="1"/>
    </xf>
    <xf numFmtId="3" fontId="4" fillId="4" borderId="3" xfId="0" applyNumberFormat="1" applyFont="1" applyFill="1" applyBorder="1" applyAlignment="1">
      <alignment horizontal="right" vertical="center"/>
    </xf>
    <xf numFmtId="3" fontId="23" fillId="4" borderId="4" xfId="0" applyNumberFormat="1" applyFont="1" applyFill="1" applyBorder="1" applyAlignment="1">
      <alignment horizontal="right" vertical="center"/>
    </xf>
    <xf numFmtId="3" fontId="4" fillId="4" borderId="5" xfId="0" applyNumberFormat="1" applyFont="1" applyFill="1" applyBorder="1" applyAlignment="1">
      <alignment horizontal="right" vertical="center"/>
    </xf>
    <xf numFmtId="3" fontId="4" fillId="4" borderId="4" xfId="0" applyNumberFormat="1" applyFont="1" applyFill="1" applyBorder="1" applyAlignment="1">
      <alignment horizontal="right" vertical="center"/>
    </xf>
    <xf numFmtId="0" fontId="7" fillId="0" borderId="0" xfId="0" applyFont="1" applyFill="1"/>
    <xf numFmtId="3" fontId="7" fillId="4" borderId="2" xfId="0" applyNumberFormat="1" applyFont="1" applyFill="1" applyBorder="1" applyAlignment="1" applyProtection="1">
      <alignment horizontal="right" vertical="center" wrapText="1"/>
      <protection locked="0"/>
    </xf>
    <xf numFmtId="0" fontId="7" fillId="4" borderId="2" xfId="0" applyFont="1" applyFill="1" applyBorder="1" applyAlignment="1" applyProtection="1">
      <alignment horizontal="left" vertical="top" wrapText="1"/>
      <protection locked="0"/>
    </xf>
    <xf numFmtId="3" fontId="23" fillId="5" borderId="3" xfId="0" applyNumberFormat="1" applyFont="1" applyFill="1" applyBorder="1" applyAlignment="1" applyProtection="1">
      <alignment horizontal="right" vertical="center"/>
      <protection locked="0"/>
    </xf>
    <xf numFmtId="3" fontId="24" fillId="5" borderId="3" xfId="0" applyNumberFormat="1" applyFont="1" applyFill="1" applyBorder="1" applyAlignment="1" applyProtection="1">
      <alignment horizontal="right" vertical="center"/>
      <protection locked="0"/>
    </xf>
    <xf numFmtId="3" fontId="24" fillId="5" borderId="6" xfId="0" applyNumberFormat="1" applyFont="1" applyFill="1" applyBorder="1" applyAlignment="1" applyProtection="1">
      <alignment horizontal="right" vertical="center"/>
      <protection locked="0"/>
    </xf>
    <xf numFmtId="3" fontId="24" fillId="5" borderId="5" xfId="0" applyNumberFormat="1" applyFont="1" applyFill="1" applyBorder="1" applyAlignment="1" applyProtection="1">
      <alignment horizontal="right" vertical="center"/>
      <protection locked="0"/>
    </xf>
    <xf numFmtId="3" fontId="7" fillId="5" borderId="2" xfId="0" applyNumberFormat="1" applyFont="1" applyFill="1" applyBorder="1" applyAlignment="1" applyProtection="1">
      <alignment horizontal="right" vertical="center" wrapText="1"/>
      <protection locked="0"/>
    </xf>
    <xf numFmtId="0" fontId="0" fillId="4" borderId="0" xfId="0" applyFill="1" applyAlignment="1">
      <alignment vertical="top" wrapText="1"/>
    </xf>
    <xf numFmtId="0" fontId="14" fillId="4" borderId="7" xfId="0" applyFont="1" applyFill="1" applyBorder="1" applyAlignment="1">
      <alignment vertical="center" wrapText="1"/>
    </xf>
    <xf numFmtId="0" fontId="28" fillId="4" borderId="2" xfId="0" applyFont="1" applyFill="1" applyBorder="1" applyAlignment="1" applyProtection="1">
      <alignment horizontal="left" vertical="top" wrapText="1"/>
      <protection locked="0"/>
    </xf>
    <xf numFmtId="3" fontId="28" fillId="4" borderId="2" xfId="0" applyNumberFormat="1" applyFont="1" applyFill="1" applyBorder="1" applyAlignment="1" applyProtection="1">
      <alignment horizontal="right" vertical="center" wrapText="1"/>
      <protection locked="0"/>
    </xf>
    <xf numFmtId="0" fontId="2" fillId="4" borderId="0" xfId="0" applyFont="1" applyFill="1" applyAlignment="1">
      <alignment vertical="top" wrapText="1"/>
    </xf>
    <xf numFmtId="49" fontId="4" fillId="4" borderId="0" xfId="0" applyNumberFormat="1" applyFont="1" applyFill="1" applyAlignment="1">
      <alignment horizontal="center" vertical="center" wrapText="1"/>
    </xf>
    <xf numFmtId="0" fontId="16" fillId="4" borderId="2" xfId="6" applyNumberFormat="1" applyFont="1" applyFill="1" applyBorder="1" applyAlignment="1" applyProtection="1">
      <alignment horizontal="left" vertical="top" wrapText="1"/>
      <protection locked="0"/>
    </xf>
    <xf numFmtId="0" fontId="7" fillId="0" borderId="0" xfId="3"/>
    <xf numFmtId="0" fontId="35" fillId="0" borderId="0" xfId="3" applyFont="1"/>
    <xf numFmtId="0" fontId="7" fillId="0" borderId="8" xfId="3" applyBorder="1"/>
    <xf numFmtId="0" fontId="7" fillId="0" borderId="0" xfId="3" applyBorder="1"/>
    <xf numFmtId="0" fontId="7" fillId="0" borderId="9" xfId="3" applyBorder="1"/>
    <xf numFmtId="0" fontId="7" fillId="0" borderId="0" xfId="3" applyAlignment="1">
      <alignment vertical="center"/>
    </xf>
    <xf numFmtId="0" fontId="7" fillId="0" borderId="8" xfId="3" applyBorder="1" applyAlignment="1">
      <alignment vertical="center"/>
    </xf>
    <xf numFmtId="0" fontId="7" fillId="0" borderId="0" xfId="3" applyBorder="1" applyAlignment="1">
      <alignment vertical="center"/>
    </xf>
    <xf numFmtId="0" fontId="7" fillId="0" borderId="9" xfId="3" applyBorder="1" applyAlignment="1">
      <alignment vertical="center"/>
    </xf>
    <xf numFmtId="0" fontId="35" fillId="0" borderId="0" xfId="3" applyFont="1" applyAlignment="1">
      <alignment vertical="center"/>
    </xf>
    <xf numFmtId="0" fontId="7" fillId="0" borderId="0" xfId="3" applyFont="1" applyAlignment="1">
      <alignment vertical="center"/>
    </xf>
    <xf numFmtId="0" fontId="7" fillId="0" borderId="0" xfId="3" applyAlignment="1">
      <alignment horizontal="left" vertical="center"/>
    </xf>
    <xf numFmtId="0" fontId="7" fillId="0" borderId="0" xfId="3" applyFont="1"/>
    <xf numFmtId="0" fontId="30" fillId="0" borderId="0" xfId="3" applyFont="1" applyAlignment="1">
      <alignment vertical="top" wrapText="1"/>
    </xf>
    <xf numFmtId="0" fontId="30" fillId="0" borderId="0" xfId="3" applyFont="1" applyAlignment="1">
      <alignment vertical="top"/>
    </xf>
    <xf numFmtId="0" fontId="7" fillId="0" borderId="17" xfId="3" applyBorder="1" applyAlignment="1">
      <alignment vertical="center"/>
    </xf>
    <xf numFmtId="0" fontId="7" fillId="0" borderId="18" xfId="3" applyFont="1" applyBorder="1" applyAlignment="1">
      <alignment vertical="center"/>
    </xf>
    <xf numFmtId="0" fontId="34" fillId="0" borderId="0" xfId="2" applyAlignment="1">
      <alignment horizontal="left" vertical="center" indent="2"/>
    </xf>
    <xf numFmtId="0" fontId="7" fillId="0" borderId="18" xfId="3" applyBorder="1" applyAlignment="1">
      <alignment vertical="center"/>
    </xf>
    <xf numFmtId="0" fontId="7" fillId="0" borderId="19" xfId="3" applyFont="1" applyBorder="1" applyAlignment="1">
      <alignment vertical="center"/>
    </xf>
    <xf numFmtId="0" fontId="31" fillId="0" borderId="0" xfId="3" applyFont="1" applyAlignment="1">
      <alignment vertical="center"/>
    </xf>
    <xf numFmtId="0" fontId="7" fillId="0" borderId="10" xfId="3" applyBorder="1"/>
    <xf numFmtId="0" fontId="7" fillId="0" borderId="11" xfId="3" applyBorder="1"/>
    <xf numFmtId="0" fontId="7" fillId="0" borderId="12" xfId="3" applyBorder="1"/>
    <xf numFmtId="0" fontId="7" fillId="4" borderId="0" xfId="3" applyFont="1" applyFill="1" applyAlignment="1" applyProtection="1">
      <alignment horizontal="right" vertical="top" wrapText="1"/>
      <protection locked="0"/>
    </xf>
    <xf numFmtId="0" fontId="4" fillId="4" borderId="0" xfId="3" applyFont="1" applyFill="1" applyAlignment="1">
      <alignment horizontal="left" vertical="center" wrapText="1"/>
    </xf>
    <xf numFmtId="0" fontId="4" fillId="4" borderId="0" xfId="3" applyFont="1" applyFill="1" applyBorder="1" applyAlignment="1" applyProtection="1">
      <alignment horizontal="center"/>
      <protection locked="0"/>
    </xf>
    <xf numFmtId="0" fontId="4" fillId="4" borderId="0" xfId="3" applyFont="1" applyFill="1" applyBorder="1" applyAlignment="1">
      <alignment horizontal="center" vertical="top" wrapText="1"/>
    </xf>
    <xf numFmtId="0" fontId="7" fillId="4" borderId="0" xfId="3" applyFont="1" applyFill="1" applyAlignment="1" applyProtection="1">
      <alignment horizontal="right"/>
      <protection locked="0"/>
    </xf>
    <xf numFmtId="0" fontId="4" fillId="4" borderId="0" xfId="3" applyFont="1" applyFill="1" applyAlignment="1" applyProtection="1">
      <alignment horizontal="left"/>
      <protection locked="0"/>
    </xf>
    <xf numFmtId="0" fontId="4" fillId="4" borderId="0" xfId="3" applyFont="1" applyFill="1" applyBorder="1"/>
    <xf numFmtId="0" fontId="4" fillId="4" borderId="0" xfId="3" applyFont="1" applyFill="1" applyAlignment="1">
      <alignment horizontal="left"/>
    </xf>
    <xf numFmtId="0" fontId="7" fillId="4" borderId="2" xfId="3" applyFont="1" applyFill="1" applyBorder="1" applyAlignment="1" applyProtection="1">
      <alignment horizontal="center" vertical="center" wrapText="1"/>
      <protection locked="0"/>
    </xf>
    <xf numFmtId="3" fontId="4" fillId="4" borderId="2" xfId="3" applyNumberFormat="1" applyFont="1" applyFill="1" applyBorder="1" applyAlignment="1" applyProtection="1">
      <alignment horizontal="right" vertical="center"/>
      <protection locked="0"/>
    </xf>
    <xf numFmtId="3" fontId="7" fillId="4" borderId="2" xfId="3" applyNumberFormat="1" applyFont="1" applyFill="1" applyBorder="1" applyAlignment="1" applyProtection="1">
      <alignment horizontal="right" vertical="center"/>
      <protection locked="0"/>
    </xf>
    <xf numFmtId="3" fontId="7" fillId="5" borderId="2" xfId="3" applyNumberFormat="1" applyFont="1" applyFill="1" applyBorder="1" applyAlignment="1" applyProtection="1">
      <alignment horizontal="right" vertical="center"/>
      <protection locked="0"/>
    </xf>
    <xf numFmtId="3" fontId="7" fillId="0" borderId="2" xfId="3" applyNumberFormat="1" applyFont="1" applyFill="1" applyBorder="1" applyAlignment="1" applyProtection="1">
      <alignment horizontal="center" vertical="center" wrapText="1"/>
      <protection locked="0"/>
    </xf>
    <xf numFmtId="3" fontId="4" fillId="0" borderId="2" xfId="3" applyNumberFormat="1" applyFont="1" applyFill="1" applyBorder="1" applyAlignment="1" applyProtection="1">
      <alignment horizontal="right" vertical="center"/>
      <protection locked="0"/>
    </xf>
    <xf numFmtId="0" fontId="4" fillId="2" borderId="2" xfId="3" applyFont="1" applyFill="1" applyBorder="1" applyProtection="1">
      <protection locked="0"/>
    </xf>
    <xf numFmtId="0" fontId="4" fillId="2" borderId="2" xfId="3" applyFont="1" applyFill="1" applyBorder="1" applyAlignment="1" applyProtection="1">
      <alignment horizontal="left" vertical="top" wrapText="1"/>
      <protection locked="0"/>
    </xf>
    <xf numFmtId="3" fontId="7" fillId="2" borderId="2" xfId="3" applyNumberFormat="1" applyFill="1" applyBorder="1" applyAlignment="1" applyProtection="1">
      <alignment horizontal="right" vertical="center"/>
      <protection locked="0"/>
    </xf>
    <xf numFmtId="0" fontId="25" fillId="2" borderId="2" xfId="3" applyFont="1" applyFill="1" applyBorder="1" applyAlignment="1" applyProtection="1">
      <alignment horizontal="left" vertical="center" wrapText="1"/>
      <protection locked="0"/>
    </xf>
    <xf numFmtId="0" fontId="4" fillId="0" borderId="20" xfId="3" applyFont="1" applyBorder="1" applyAlignment="1" applyProtection="1">
      <alignment horizontal="left" vertical="center"/>
      <protection locked="0"/>
    </xf>
    <xf numFmtId="0" fontId="4" fillId="0" borderId="20" xfId="3" applyFont="1" applyBorder="1" applyAlignment="1" applyProtection="1">
      <alignment vertical="center"/>
      <protection locked="0"/>
    </xf>
    <xf numFmtId="0" fontId="4" fillId="0" borderId="21" xfId="3" applyFont="1" applyBorder="1" applyAlignment="1" applyProtection="1">
      <alignment horizontal="left" vertical="center"/>
      <protection locked="0"/>
    </xf>
    <xf numFmtId="0" fontId="4" fillId="0" borderId="2" xfId="6" applyNumberFormat="1" applyFont="1" applyFill="1" applyBorder="1" applyAlignment="1" applyProtection="1">
      <alignment horizontal="left" vertical="top" wrapText="1"/>
      <protection locked="0"/>
    </xf>
    <xf numFmtId="0" fontId="7" fillId="0" borderId="2" xfId="6" applyNumberFormat="1" applyFont="1" applyFill="1" applyBorder="1" applyAlignment="1" applyProtection="1">
      <alignment horizontal="left" vertical="top" wrapText="1"/>
      <protection locked="0"/>
    </xf>
    <xf numFmtId="0" fontId="17" fillId="0" borderId="2" xfId="6" applyNumberFormat="1" applyFont="1" applyFill="1" applyBorder="1" applyAlignment="1" applyProtection="1">
      <alignment horizontal="left" vertical="top" wrapText="1"/>
      <protection locked="0"/>
    </xf>
    <xf numFmtId="0" fontId="16" fillId="0" borderId="2" xfId="6" applyNumberFormat="1" applyFont="1" applyFill="1" applyBorder="1" applyAlignment="1" applyProtection="1">
      <alignment horizontal="left" vertical="top" wrapText="1"/>
      <protection locked="0"/>
    </xf>
    <xf numFmtId="0" fontId="25" fillId="0" borderId="2" xfId="3" applyFont="1" applyFill="1" applyBorder="1" applyAlignment="1" applyProtection="1">
      <alignment horizontal="left" vertical="top" wrapText="1"/>
      <protection locked="0"/>
    </xf>
    <xf numFmtId="0" fontId="17" fillId="0" borderId="2" xfId="3" applyNumberFormat="1" applyFont="1" applyFill="1" applyBorder="1" applyAlignment="1" applyProtection="1">
      <alignment horizontal="left" vertical="top" wrapText="1" shrinkToFit="1"/>
      <protection locked="0"/>
    </xf>
    <xf numFmtId="0" fontId="25" fillId="0" borderId="2" xfId="6" applyNumberFormat="1" applyFont="1" applyFill="1" applyBorder="1" applyAlignment="1" applyProtection="1">
      <alignment horizontal="left" vertical="top" wrapText="1"/>
      <protection locked="0"/>
    </xf>
    <xf numFmtId="3" fontId="4" fillId="5" borderId="2" xfId="3" applyNumberFormat="1" applyFont="1" applyFill="1" applyBorder="1" applyAlignment="1" applyProtection="1">
      <alignment horizontal="right" vertical="center"/>
      <protection locked="0"/>
    </xf>
    <xf numFmtId="0" fontId="7" fillId="0" borderId="2" xfId="3" applyFont="1" applyFill="1" applyBorder="1" applyAlignment="1" applyProtection="1">
      <alignment horizontal="left" vertical="top" wrapText="1"/>
      <protection locked="0"/>
    </xf>
    <xf numFmtId="0" fontId="9" fillId="0" borderId="2" xfId="3" applyFont="1" applyFill="1" applyBorder="1" applyAlignment="1" applyProtection="1">
      <alignment horizontal="left" vertical="top" wrapText="1"/>
      <protection locked="0"/>
    </xf>
    <xf numFmtId="0" fontId="4" fillId="0" borderId="2" xfId="3" applyFont="1" applyFill="1" applyBorder="1" applyAlignment="1" applyProtection="1">
      <alignment horizontal="left" vertical="top" wrapText="1"/>
      <protection locked="0"/>
    </xf>
    <xf numFmtId="0" fontId="8" fillId="0" borderId="2" xfId="3" applyFont="1" applyFill="1" applyBorder="1" applyAlignment="1" applyProtection="1">
      <alignment horizontal="left" vertical="top" wrapText="1"/>
      <protection locked="0"/>
    </xf>
    <xf numFmtId="0" fontId="7" fillId="4" borderId="0" xfId="3" applyFill="1" applyAlignment="1" applyProtection="1">
      <alignment horizontal="right" vertical="center" wrapText="1"/>
    </xf>
    <xf numFmtId="0" fontId="7" fillId="3" borderId="0" xfId="3" applyFill="1" applyProtection="1"/>
    <xf numFmtId="0" fontId="4" fillId="4" borderId="0" xfId="3" applyFont="1" applyFill="1" applyAlignment="1" applyProtection="1">
      <alignment horizontal="left" vertical="center" wrapText="1"/>
    </xf>
    <xf numFmtId="0" fontId="7" fillId="4" borderId="0" xfId="3" applyFill="1" applyAlignment="1" applyProtection="1">
      <alignment horizontal="right"/>
    </xf>
    <xf numFmtId="49" fontId="23" fillId="4" borderId="0" xfId="3" applyNumberFormat="1" applyFont="1" applyFill="1" applyAlignment="1" applyProtection="1">
      <alignment horizontal="center" vertical="center" wrapText="1"/>
    </xf>
    <xf numFmtId="0" fontId="7" fillId="4" borderId="0" xfId="3" applyFont="1" applyFill="1" applyAlignment="1" applyProtection="1">
      <alignment horizontal="right"/>
    </xf>
    <xf numFmtId="0" fontId="4" fillId="4" borderId="0" xfId="3" applyFont="1" applyFill="1" applyAlignment="1" applyProtection="1">
      <alignment horizontal="left"/>
    </xf>
    <xf numFmtId="0" fontId="7" fillId="4" borderId="0" xfId="3" applyFill="1" applyProtection="1"/>
    <xf numFmtId="0" fontId="7" fillId="3" borderId="0" xfId="3" applyFont="1" applyFill="1" applyProtection="1"/>
    <xf numFmtId="0" fontId="26" fillId="4" borderId="2" xfId="3" applyFont="1" applyFill="1" applyBorder="1" applyAlignment="1" applyProtection="1">
      <alignment horizontal="center" vertical="center" wrapText="1" shrinkToFit="1"/>
    </xf>
    <xf numFmtId="0" fontId="26" fillId="4" borderId="2" xfId="3" applyFont="1" applyFill="1" applyBorder="1" applyAlignment="1" applyProtection="1">
      <alignment horizontal="center" vertical="center" wrapText="1"/>
    </xf>
    <xf numFmtId="0" fontId="26" fillId="3" borderId="0" xfId="3" applyFont="1" applyFill="1" applyAlignment="1" applyProtection="1">
      <alignment horizontal="center" vertical="center" wrapText="1"/>
    </xf>
    <xf numFmtId="0" fontId="22" fillId="3" borderId="0" xfId="3" applyFont="1" applyFill="1" applyProtection="1"/>
    <xf numFmtId="0" fontId="7" fillId="4" borderId="0" xfId="3" applyFont="1" applyFill="1" applyProtection="1"/>
    <xf numFmtId="0" fontId="7" fillId="4" borderId="0" xfId="3" applyFont="1" applyFill="1" applyAlignment="1" applyProtection="1">
      <alignment horizontal="right" vertical="top" wrapText="1"/>
    </xf>
    <xf numFmtId="0" fontId="4" fillId="4" borderId="0" xfId="3" applyFont="1" applyFill="1" applyBorder="1" applyAlignment="1" applyProtection="1">
      <alignment horizontal="center" vertical="top" wrapText="1"/>
    </xf>
    <xf numFmtId="49" fontId="4" fillId="4" borderId="0" xfId="3" applyNumberFormat="1" applyFont="1" applyFill="1" applyBorder="1" applyAlignment="1" applyProtection="1">
      <alignment horizontal="left" vertical="top" wrapText="1"/>
    </xf>
    <xf numFmtId="0" fontId="4" fillId="4" borderId="0" xfId="3" applyFont="1" applyFill="1" applyBorder="1" applyProtection="1"/>
    <xf numFmtId="0" fontId="7" fillId="4" borderId="0" xfId="3" applyFont="1" applyFill="1" applyBorder="1" applyProtection="1"/>
    <xf numFmtId="0" fontId="11" fillId="4" borderId="0" xfId="3" applyFont="1" applyFill="1" applyAlignment="1" applyProtection="1">
      <alignment vertical="center" wrapText="1"/>
    </xf>
    <xf numFmtId="0" fontId="4" fillId="4" borderId="2" xfId="3" applyFont="1" applyFill="1" applyBorder="1" applyAlignment="1" applyProtection="1">
      <alignment horizontal="center" vertical="center" wrapText="1"/>
    </xf>
    <xf numFmtId="0" fontId="22" fillId="3" borderId="0" xfId="3" applyFont="1" applyFill="1" applyAlignment="1" applyProtection="1">
      <alignment horizontal="center"/>
    </xf>
    <xf numFmtId="0" fontId="4" fillId="0" borderId="0" xfId="3" applyFont="1" applyProtection="1">
      <protection locked="0"/>
    </xf>
    <xf numFmtId="3" fontId="7" fillId="0" borderId="2" xfId="0" applyNumberFormat="1" applyFont="1" applyFill="1" applyBorder="1" applyAlignment="1" applyProtection="1">
      <alignment horizontal="right" vertical="center" wrapText="1"/>
      <protection locked="0"/>
    </xf>
    <xf numFmtId="0" fontId="3" fillId="4" borderId="2" xfId="0" applyFont="1" applyFill="1" applyBorder="1" applyAlignment="1" applyProtection="1">
      <alignment horizontal="left" vertical="top" wrapText="1"/>
      <protection locked="0"/>
    </xf>
    <xf numFmtId="3" fontId="28" fillId="0" borderId="2" xfId="0" applyNumberFormat="1" applyFont="1" applyFill="1" applyBorder="1" applyAlignment="1" applyProtection="1">
      <alignment horizontal="right" vertical="center" wrapText="1"/>
      <protection locked="0"/>
    </xf>
    <xf numFmtId="0" fontId="4" fillId="4" borderId="0" xfId="3" applyFont="1" applyFill="1" applyAlignment="1" applyProtection="1">
      <alignment horizontal="center" vertical="center" wrapText="1"/>
    </xf>
    <xf numFmtId="0" fontId="19" fillId="4" borderId="2" xfId="3" applyFont="1" applyFill="1" applyBorder="1" applyAlignment="1" applyProtection="1">
      <alignment horizontal="center" vertical="center" wrapText="1"/>
    </xf>
    <xf numFmtId="0" fontId="25" fillId="2" borderId="2" xfId="3" applyFont="1" applyFill="1" applyBorder="1" applyAlignment="1" applyProtection="1">
      <alignment horizontal="left" vertical="center" wrapText="1"/>
    </xf>
    <xf numFmtId="3" fontId="7" fillId="2" borderId="2" xfId="3" applyNumberFormat="1" applyFill="1" applyBorder="1" applyAlignment="1" applyProtection="1">
      <alignment horizontal="right" vertical="center"/>
    </xf>
    <xf numFmtId="0" fontId="4" fillId="4" borderId="2" xfId="6" applyNumberFormat="1" applyFont="1" applyFill="1" applyBorder="1" applyAlignment="1" applyProtection="1">
      <alignment horizontal="left" vertical="center" wrapText="1"/>
    </xf>
    <xf numFmtId="3" fontId="4" fillId="4" borderId="2" xfId="3" applyNumberFormat="1" applyFont="1" applyFill="1" applyBorder="1" applyAlignment="1" applyProtection="1">
      <alignment horizontal="right" vertical="center"/>
    </xf>
    <xf numFmtId="0" fontId="7" fillId="4" borderId="2" xfId="6" applyNumberFormat="1" applyFont="1" applyFill="1" applyBorder="1" applyAlignment="1" applyProtection="1">
      <alignment horizontal="left" vertical="center" wrapText="1"/>
    </xf>
    <xf numFmtId="3" fontId="7" fillId="4" borderId="2" xfId="3" applyNumberFormat="1" applyFill="1" applyBorder="1" applyAlignment="1" applyProtection="1">
      <alignment horizontal="right" vertical="center"/>
    </xf>
    <xf numFmtId="0" fontId="17" fillId="4" borderId="2" xfId="6" applyNumberFormat="1" applyFont="1" applyFill="1" applyBorder="1" applyAlignment="1" applyProtection="1">
      <alignment horizontal="left" vertical="center" wrapText="1"/>
    </xf>
    <xf numFmtId="3" fontId="7" fillId="4" borderId="2" xfId="3" applyNumberFormat="1" applyFont="1" applyFill="1" applyBorder="1" applyAlignment="1" applyProtection="1">
      <alignment horizontal="right" vertical="center"/>
    </xf>
    <xf numFmtId="0" fontId="4" fillId="3" borderId="0" xfId="3" applyFont="1" applyFill="1" applyProtection="1"/>
    <xf numFmtId="0" fontId="7" fillId="0" borderId="2" xfId="3" applyFont="1" applyBorder="1" applyAlignment="1" applyProtection="1">
      <alignment horizontal="left" vertical="center" wrapText="1"/>
    </xf>
    <xf numFmtId="0" fontId="16" fillId="4" borderId="2" xfId="6" applyNumberFormat="1" applyFont="1" applyFill="1" applyBorder="1" applyAlignment="1" applyProtection="1">
      <alignment horizontal="left" vertical="center" wrapText="1"/>
    </xf>
    <xf numFmtId="0" fontId="4" fillId="2" borderId="2" xfId="3" applyFont="1" applyFill="1" applyBorder="1" applyAlignment="1" applyProtection="1">
      <alignment horizontal="left" vertical="center" wrapText="1"/>
    </xf>
    <xf numFmtId="3" fontId="4" fillId="2" borderId="2" xfId="3" applyNumberFormat="1" applyFont="1" applyFill="1" applyBorder="1" applyProtection="1"/>
    <xf numFmtId="0" fontId="25" fillId="4" borderId="2" xfId="3" applyFont="1" applyFill="1" applyBorder="1" applyAlignment="1" applyProtection="1">
      <alignment horizontal="left" vertical="center" wrapText="1"/>
    </xf>
    <xf numFmtId="0" fontId="7" fillId="4" borderId="2" xfId="3" applyFill="1" applyBorder="1" applyAlignment="1" applyProtection="1">
      <alignment horizontal="left" vertical="center" wrapText="1"/>
    </xf>
    <xf numFmtId="0" fontId="17" fillId="4" borderId="2" xfId="3" applyNumberFormat="1" applyFont="1" applyFill="1" applyBorder="1" applyAlignment="1" applyProtection="1">
      <alignment horizontal="left" vertical="center" wrapText="1" shrinkToFit="1"/>
    </xf>
    <xf numFmtId="0" fontId="25" fillId="4" borderId="2" xfId="6" applyNumberFormat="1" applyFont="1" applyFill="1" applyBorder="1" applyAlignment="1" applyProtection="1">
      <alignment horizontal="left" vertical="center" wrapText="1"/>
    </xf>
    <xf numFmtId="0" fontId="7" fillId="4" borderId="0" xfId="0" applyFont="1" applyFill="1" applyProtection="1"/>
    <xf numFmtId="0" fontId="7" fillId="4" borderId="0" xfId="0" applyFont="1" applyFill="1" applyBorder="1" applyProtection="1"/>
    <xf numFmtId="0" fontId="0" fillId="3" borderId="0" xfId="0" applyFill="1" applyProtection="1"/>
    <xf numFmtId="0" fontId="7" fillId="4" borderId="0" xfId="0" applyFont="1" applyFill="1" applyAlignment="1" applyProtection="1">
      <alignment horizontal="right" vertical="top" wrapText="1"/>
    </xf>
    <xf numFmtId="49" fontId="4" fillId="4" borderId="0" xfId="0" applyNumberFormat="1" applyFont="1" applyFill="1" applyBorder="1" applyAlignment="1" applyProtection="1">
      <alignment horizontal="left" vertical="top" wrapText="1"/>
    </xf>
    <xf numFmtId="0" fontId="4" fillId="4" borderId="0" xfId="0" applyFont="1" applyFill="1" applyBorder="1" applyAlignment="1" applyProtection="1">
      <alignment horizontal="left"/>
    </xf>
    <xf numFmtId="0" fontId="7" fillId="4" borderId="0" xfId="0" applyFont="1" applyFill="1" applyBorder="1" applyAlignment="1" applyProtection="1">
      <alignment horizontal="center" vertical="top" wrapText="1"/>
    </xf>
    <xf numFmtId="0" fontId="7" fillId="4" borderId="0" xfId="0" applyFont="1" applyFill="1" applyAlignment="1" applyProtection="1">
      <alignment horizontal="right"/>
    </xf>
    <xf numFmtId="0" fontId="4" fillId="4" borderId="0" xfId="0" applyFont="1" applyFill="1" applyBorder="1" applyAlignment="1" applyProtection="1">
      <alignment horizontal="center"/>
    </xf>
    <xf numFmtId="0" fontId="3" fillId="4" borderId="0" xfId="0" applyFont="1" applyFill="1" applyProtection="1"/>
    <xf numFmtId="0" fontId="3" fillId="4" borderId="0" xfId="0" applyFont="1" applyFill="1" applyAlignment="1" applyProtection="1">
      <alignment horizontal="center" vertical="center" wrapText="1"/>
    </xf>
    <xf numFmtId="0" fontId="3" fillId="3" borderId="0" xfId="0" applyFont="1" applyFill="1" applyProtection="1"/>
    <xf numFmtId="0" fontId="4" fillId="4" borderId="2" xfId="0" applyFont="1" applyFill="1" applyBorder="1" applyAlignment="1" applyProtection="1">
      <alignment horizontal="center" vertical="center" wrapText="1"/>
    </xf>
    <xf numFmtId="0" fontId="7" fillId="3" borderId="0" xfId="0" applyFont="1" applyFill="1" applyAlignment="1" applyProtection="1">
      <alignment horizontal="center" vertical="center"/>
    </xf>
    <xf numFmtId="0" fontId="13" fillId="4" borderId="2" xfId="0" applyFont="1" applyFill="1" applyBorder="1" applyAlignment="1" applyProtection="1">
      <alignment horizontal="center" vertical="center" wrapText="1"/>
    </xf>
    <xf numFmtId="0" fontId="7" fillId="4" borderId="2" xfId="3" applyFont="1" applyFill="1" applyBorder="1" applyAlignment="1" applyProtection="1">
      <alignment horizontal="center" vertical="center" wrapText="1"/>
    </xf>
    <xf numFmtId="0" fontId="4" fillId="0" borderId="0" xfId="3" applyFont="1" applyProtection="1"/>
    <xf numFmtId="0" fontId="7" fillId="3" borderId="0" xfId="0" applyFont="1" applyFill="1" applyProtection="1"/>
    <xf numFmtId="0" fontId="7" fillId="0" borderId="2" xfId="3" applyFont="1" applyFill="1" applyBorder="1" applyAlignment="1" applyProtection="1">
      <alignment horizontal="left" vertical="top" wrapText="1"/>
    </xf>
    <xf numFmtId="3" fontId="7" fillId="5" borderId="2" xfId="3" applyNumberFormat="1" applyFont="1" applyFill="1" applyBorder="1" applyAlignment="1" applyProtection="1">
      <alignment horizontal="right" vertical="center"/>
    </xf>
    <xf numFmtId="3" fontId="7" fillId="0" borderId="2" xfId="3" applyNumberFormat="1" applyFont="1" applyFill="1" applyBorder="1" applyAlignment="1" applyProtection="1">
      <alignment horizontal="center" vertical="center" wrapText="1"/>
    </xf>
    <xf numFmtId="0" fontId="4" fillId="0" borderId="2" xfId="3" applyFont="1" applyFill="1" applyBorder="1" applyAlignment="1" applyProtection="1">
      <alignment horizontal="left" vertical="top" wrapText="1"/>
    </xf>
    <xf numFmtId="0" fontId="9" fillId="0" borderId="2" xfId="3" applyFont="1" applyFill="1" applyBorder="1" applyAlignment="1" applyProtection="1">
      <alignment horizontal="left" vertical="top" wrapText="1"/>
    </xf>
    <xf numFmtId="3" fontId="4" fillId="0" borderId="2" xfId="3" applyNumberFormat="1" applyFont="1" applyFill="1" applyBorder="1" applyAlignment="1" applyProtection="1">
      <alignment horizontal="right" vertical="center"/>
    </xf>
    <xf numFmtId="0" fontId="0" fillId="8" borderId="0" xfId="0" applyFill="1" applyProtection="1"/>
    <xf numFmtId="0" fontId="7" fillId="3" borderId="0" xfId="0" applyFont="1" applyFill="1" applyBorder="1" applyProtection="1"/>
    <xf numFmtId="0" fontId="4" fillId="4" borderId="0" xfId="0" applyFont="1" applyFill="1" applyBorder="1" applyProtection="1"/>
    <xf numFmtId="0" fontId="7" fillId="4" borderId="0" xfId="0" applyFont="1" applyFill="1" applyBorder="1" applyAlignment="1" applyProtection="1">
      <alignment horizontal="right" vertical="top" wrapText="1"/>
    </xf>
    <xf numFmtId="49" fontId="4" fillId="4" borderId="0" xfId="0" applyNumberFormat="1" applyFont="1" applyFill="1" applyBorder="1" applyAlignment="1" applyProtection="1">
      <alignment horizontal="center" vertical="top" wrapText="1"/>
    </xf>
    <xf numFmtId="0" fontId="7" fillId="4" borderId="0" xfId="0" applyFont="1" applyFill="1" applyBorder="1" applyAlignment="1" applyProtection="1">
      <alignment vertical="top" wrapText="1"/>
    </xf>
    <xf numFmtId="0" fontId="19" fillId="4" borderId="2" xfId="0" applyFont="1" applyFill="1" applyBorder="1" applyAlignment="1" applyProtection="1">
      <alignment horizontal="center" vertical="center" wrapText="1"/>
    </xf>
    <xf numFmtId="0" fontId="19" fillId="3" borderId="0" xfId="0" applyFont="1" applyFill="1" applyBorder="1" applyAlignment="1" applyProtection="1">
      <alignment horizontal="center" vertical="center" wrapText="1"/>
    </xf>
    <xf numFmtId="0" fontId="19" fillId="3" borderId="0" xfId="0" applyFont="1" applyFill="1" applyAlignment="1" applyProtection="1">
      <alignment horizontal="center" vertical="center" wrapText="1"/>
    </xf>
    <xf numFmtId="0" fontId="28" fillId="4" borderId="2" xfId="0" applyFont="1" applyFill="1" applyBorder="1" applyAlignment="1" applyProtection="1">
      <alignment horizontal="left" vertical="top" wrapText="1"/>
    </xf>
    <xf numFmtId="3" fontId="28" fillId="4" borderId="2" xfId="0" applyNumberFormat="1" applyFont="1" applyFill="1" applyBorder="1" applyAlignment="1" applyProtection="1">
      <alignment horizontal="right" vertical="center" wrapText="1"/>
    </xf>
    <xf numFmtId="0" fontId="4" fillId="4" borderId="2" xfId="0" applyFont="1" applyFill="1" applyBorder="1" applyAlignment="1" applyProtection="1">
      <alignment horizontal="left" vertical="top" wrapText="1"/>
    </xf>
    <xf numFmtId="3" fontId="4" fillId="4" borderId="2" xfId="0" applyNumberFormat="1" applyFont="1" applyFill="1" applyBorder="1" applyAlignment="1" applyProtection="1">
      <alignment horizontal="right" vertical="center" wrapText="1"/>
    </xf>
    <xf numFmtId="0" fontId="7" fillId="4" borderId="2" xfId="0" applyFont="1" applyFill="1" applyBorder="1" applyAlignment="1" applyProtection="1">
      <alignment horizontal="left" vertical="top" wrapText="1"/>
    </xf>
    <xf numFmtId="3" fontId="7" fillId="4" borderId="2" xfId="0" applyNumberFormat="1" applyFont="1" applyFill="1" applyBorder="1" applyAlignment="1" applyProtection="1">
      <alignment horizontal="right" vertical="center" wrapText="1"/>
    </xf>
    <xf numFmtId="0" fontId="7" fillId="4" borderId="13" xfId="0" applyFont="1" applyFill="1" applyBorder="1" applyAlignment="1" applyProtection="1">
      <alignment horizontal="left" vertical="top" wrapText="1"/>
    </xf>
    <xf numFmtId="0" fontId="4" fillId="4" borderId="0" xfId="0" applyFont="1" applyFill="1" applyAlignment="1" applyProtection="1">
      <alignment horizontal="center"/>
    </xf>
    <xf numFmtId="0" fontId="0" fillId="4" borderId="0" xfId="0" applyFill="1" applyProtection="1"/>
    <xf numFmtId="0" fontId="24" fillId="4" borderId="0" xfId="0" applyFont="1" applyFill="1" applyAlignment="1" applyProtection="1">
      <alignment vertical="top" wrapText="1"/>
    </xf>
    <xf numFmtId="0" fontId="0" fillId="4" borderId="0" xfId="0" applyFill="1" applyAlignment="1" applyProtection="1">
      <alignment horizontal="right"/>
    </xf>
    <xf numFmtId="0" fontId="14" fillId="4" borderId="0" xfId="0" applyFont="1" applyFill="1" applyBorder="1" applyAlignment="1" applyProtection="1">
      <alignment vertical="center" wrapText="1"/>
    </xf>
    <xf numFmtId="0" fontId="27" fillId="4" borderId="3" xfId="0" applyFont="1" applyFill="1" applyBorder="1" applyAlignment="1" applyProtection="1">
      <alignment horizontal="center" vertical="center" wrapText="1"/>
    </xf>
    <xf numFmtId="0" fontId="0" fillId="3" borderId="0" xfId="0" applyFill="1" applyAlignment="1" applyProtection="1">
      <alignment horizontal="center" vertical="center" wrapText="1"/>
    </xf>
    <xf numFmtId="0" fontId="4" fillId="4" borderId="3" xfId="0" applyFont="1" applyFill="1" applyBorder="1" applyAlignment="1" applyProtection="1">
      <alignment horizontal="left" vertical="top" wrapText="1"/>
    </xf>
    <xf numFmtId="3" fontId="23" fillId="4" borderId="3" xfId="0" applyNumberFormat="1" applyFont="1" applyFill="1" applyBorder="1" applyAlignment="1" applyProtection="1">
      <alignment horizontal="right" vertical="center"/>
    </xf>
    <xf numFmtId="3" fontId="4" fillId="4" borderId="3" xfId="0" applyNumberFormat="1" applyFont="1" applyFill="1" applyBorder="1" applyAlignment="1" applyProtection="1">
      <alignment horizontal="right" vertical="center"/>
    </xf>
    <xf numFmtId="0" fontId="1" fillId="4" borderId="3" xfId="0" applyFont="1" applyFill="1" applyBorder="1" applyAlignment="1" applyProtection="1">
      <alignment horizontal="left" vertical="top" wrapText="1"/>
    </xf>
    <xf numFmtId="3" fontId="24" fillId="4" borderId="3" xfId="0" applyNumberFormat="1" applyFont="1" applyFill="1" applyBorder="1" applyAlignment="1" applyProtection="1">
      <alignment horizontal="right" vertical="center"/>
    </xf>
    <xf numFmtId="0" fontId="1" fillId="4" borderId="6" xfId="0" applyFont="1" applyFill="1" applyBorder="1" applyAlignment="1" applyProtection="1">
      <alignment horizontal="left" vertical="top" wrapText="1"/>
    </xf>
    <xf numFmtId="3" fontId="24" fillId="4" borderId="6" xfId="0" applyNumberFormat="1" applyFont="1" applyFill="1" applyBorder="1" applyAlignment="1" applyProtection="1">
      <alignment horizontal="right" vertical="center"/>
    </xf>
    <xf numFmtId="0" fontId="4" fillId="4" borderId="4" xfId="0" applyFont="1" applyFill="1" applyBorder="1" applyAlignment="1" applyProtection="1">
      <alignment horizontal="left" vertical="top" wrapText="1"/>
    </xf>
    <xf numFmtId="3" fontId="23" fillId="4" borderId="4" xfId="0" applyNumberFormat="1" applyFont="1" applyFill="1" applyBorder="1" applyAlignment="1" applyProtection="1">
      <alignment horizontal="right" vertical="center"/>
    </xf>
    <xf numFmtId="3" fontId="24" fillId="4" borderId="5" xfId="0" applyNumberFormat="1" applyFont="1" applyFill="1" applyBorder="1" applyAlignment="1" applyProtection="1">
      <alignment horizontal="right" vertical="center"/>
    </xf>
    <xf numFmtId="3" fontId="4" fillId="4" borderId="5" xfId="0" applyNumberFormat="1" applyFont="1" applyFill="1" applyBorder="1" applyAlignment="1" applyProtection="1">
      <alignment horizontal="right" vertical="center"/>
    </xf>
    <xf numFmtId="0" fontId="4" fillId="0" borderId="22" xfId="3" applyFont="1" applyBorder="1" applyAlignment="1" applyProtection="1">
      <alignment vertical="center"/>
    </xf>
    <xf numFmtId="0" fontId="4" fillId="0" borderId="23" xfId="3" applyFont="1" applyBorder="1" applyAlignment="1" applyProtection="1">
      <alignment vertical="center"/>
    </xf>
    <xf numFmtId="0" fontId="4" fillId="0" borderId="22" xfId="3" applyFont="1" applyBorder="1" applyAlignment="1" applyProtection="1">
      <alignment horizontal="left" vertical="center"/>
    </xf>
    <xf numFmtId="0" fontId="4" fillId="0" borderId="23" xfId="3" applyFont="1" applyBorder="1" applyAlignment="1" applyProtection="1">
      <alignment horizontal="left" vertical="center"/>
    </xf>
    <xf numFmtId="0" fontId="7" fillId="0" borderId="24" xfId="3" applyFont="1" applyBorder="1" applyAlignment="1" applyProtection="1">
      <alignment vertical="center"/>
    </xf>
    <xf numFmtId="0" fontId="7" fillId="0" borderId="25" xfId="3" applyBorder="1" applyAlignment="1" applyProtection="1">
      <alignment horizontal="left" vertical="center"/>
    </xf>
    <xf numFmtId="0" fontId="7" fillId="0" borderId="26" xfId="3" applyBorder="1" applyAlignment="1" applyProtection="1">
      <alignment horizontal="left" vertical="center"/>
    </xf>
    <xf numFmtId="0" fontId="7" fillId="0" borderId="27" xfId="3" applyBorder="1" applyAlignment="1" applyProtection="1">
      <alignment horizontal="left" vertical="center"/>
    </xf>
    <xf numFmtId="0" fontId="4" fillId="4" borderId="3" xfId="0" applyFont="1" applyFill="1" applyBorder="1" applyAlignment="1" applyProtection="1">
      <alignment horizontal="left" vertical="top" wrapText="1"/>
      <protection locked="0"/>
    </xf>
    <xf numFmtId="0" fontId="0" fillId="4" borderId="3" xfId="0" applyFill="1" applyBorder="1" applyAlignment="1" applyProtection="1">
      <alignment horizontal="left" vertical="top" wrapText="1"/>
      <protection locked="0"/>
    </xf>
    <xf numFmtId="0" fontId="0" fillId="4" borderId="6" xfId="0" applyFill="1" applyBorder="1" applyAlignment="1" applyProtection="1">
      <alignment horizontal="left" vertical="top" wrapText="1"/>
      <protection locked="0"/>
    </xf>
    <xf numFmtId="0" fontId="4" fillId="4" borderId="4" xfId="0" applyFont="1" applyFill="1" applyBorder="1" applyAlignment="1" applyProtection="1">
      <alignment horizontal="left" vertical="top" wrapText="1"/>
      <protection locked="0"/>
    </xf>
    <xf numFmtId="0" fontId="0" fillId="4" borderId="5" xfId="0" applyFill="1" applyBorder="1" applyAlignment="1" applyProtection="1">
      <alignment horizontal="left" vertical="top" wrapText="1"/>
      <protection locked="0"/>
    </xf>
    <xf numFmtId="0" fontId="7" fillId="0" borderId="0" xfId="3" applyAlignment="1">
      <alignment horizontal="left" vertical="center"/>
    </xf>
    <xf numFmtId="0" fontId="12" fillId="0" borderId="0" xfId="1" applyBorder="1" applyAlignment="1" applyProtection="1">
      <alignment horizontal="left" vertical="center"/>
      <protection locked="0"/>
    </xf>
    <xf numFmtId="0" fontId="12" fillId="0" borderId="9" xfId="1" applyBorder="1" applyAlignment="1" applyProtection="1">
      <alignment horizontal="left" vertical="center"/>
      <protection locked="0"/>
    </xf>
    <xf numFmtId="0" fontId="34" fillId="0" borderId="0" xfId="2" applyAlignment="1">
      <alignment horizontal="left" vertical="center" indent="2"/>
    </xf>
    <xf numFmtId="0" fontId="4" fillId="0" borderId="0" xfId="3" applyFont="1" applyAlignment="1">
      <alignment horizontal="left" vertical="center" indent="1"/>
    </xf>
    <xf numFmtId="0" fontId="34" fillId="0" borderId="0" xfId="2" applyBorder="1" applyAlignment="1">
      <alignment horizontal="left" vertical="center" indent="2"/>
    </xf>
    <xf numFmtId="0" fontId="34" fillId="0" borderId="9" xfId="2" applyBorder="1" applyAlignment="1">
      <alignment horizontal="left" vertical="center" indent="2"/>
    </xf>
    <xf numFmtId="0" fontId="4" fillId="0" borderId="20" xfId="3" applyFont="1" applyBorder="1" applyAlignment="1" applyProtection="1">
      <alignment horizontal="left" vertical="center"/>
      <protection locked="0"/>
    </xf>
    <xf numFmtId="0" fontId="4" fillId="0" borderId="22" xfId="3" applyFont="1" applyBorder="1" applyAlignment="1" applyProtection="1">
      <alignment horizontal="left" vertical="center"/>
      <protection locked="0"/>
    </xf>
    <xf numFmtId="0" fontId="4" fillId="0" borderId="23" xfId="3" applyFont="1" applyBorder="1" applyAlignment="1" applyProtection="1">
      <alignment horizontal="left" vertical="center"/>
      <protection locked="0"/>
    </xf>
    <xf numFmtId="0" fontId="5" fillId="0" borderId="0" xfId="3" applyFont="1" applyAlignment="1">
      <alignment horizontal="left" vertical="center"/>
    </xf>
    <xf numFmtId="49" fontId="4" fillId="0" borderId="28" xfId="3" applyNumberFormat="1" applyFont="1" applyBorder="1" applyAlignment="1" applyProtection="1">
      <alignment horizontal="left" vertical="center"/>
      <protection locked="0"/>
    </xf>
    <xf numFmtId="49" fontId="4" fillId="0" borderId="29" xfId="3" applyNumberFormat="1" applyFont="1" applyBorder="1" applyAlignment="1" applyProtection="1">
      <alignment horizontal="left" vertical="center"/>
      <protection locked="0"/>
    </xf>
    <xf numFmtId="49" fontId="4" fillId="0" borderId="30" xfId="3" applyNumberFormat="1" applyFont="1" applyBorder="1" applyAlignment="1" applyProtection="1">
      <alignment horizontal="left" vertical="center"/>
      <protection locked="0"/>
    </xf>
    <xf numFmtId="0" fontId="34" fillId="0" borderId="0" xfId="2" applyAlignment="1">
      <alignment horizontal="left" vertical="center"/>
    </xf>
    <xf numFmtId="0" fontId="29" fillId="0" borderId="8" xfId="3" applyFont="1" applyBorder="1" applyAlignment="1">
      <alignment horizontal="center" vertical="center"/>
    </xf>
    <xf numFmtId="0" fontId="29" fillId="0" borderId="0" xfId="3" applyFont="1" applyBorder="1" applyAlignment="1">
      <alignment horizontal="center" vertical="center"/>
    </xf>
    <xf numFmtId="0" fontId="29" fillId="0" borderId="9" xfId="3" applyFont="1" applyBorder="1" applyAlignment="1">
      <alignment horizontal="center" vertical="center"/>
    </xf>
    <xf numFmtId="0" fontId="21" fillId="0" borderId="14" xfId="3" applyFont="1" applyBorder="1" applyAlignment="1">
      <alignment horizontal="center" vertical="top"/>
    </xf>
    <xf numFmtId="0" fontId="21" fillId="0" borderId="15" xfId="3" applyFont="1" applyBorder="1" applyAlignment="1">
      <alignment horizontal="center" vertical="top"/>
    </xf>
    <xf numFmtId="0" fontId="21" fillId="0" borderId="16" xfId="3" applyFont="1" applyBorder="1" applyAlignment="1">
      <alignment horizontal="center" vertical="top"/>
    </xf>
    <xf numFmtId="0" fontId="21" fillId="0" borderId="0" xfId="3" applyFont="1" applyAlignment="1">
      <alignment horizontal="center" vertical="top"/>
    </xf>
    <xf numFmtId="49" fontId="4" fillId="4" borderId="0" xfId="3" applyNumberFormat="1" applyFont="1" applyFill="1" applyAlignment="1" applyProtection="1">
      <alignment horizontal="left" vertical="center" wrapText="1"/>
    </xf>
    <xf numFmtId="0" fontId="7" fillId="4" borderId="0" xfId="3" applyFont="1" applyFill="1" applyAlignment="1" applyProtection="1">
      <alignment horizontal="center" vertical="center" wrapText="1"/>
    </xf>
    <xf numFmtId="0" fontId="3" fillId="4" borderId="11" xfId="3" applyFont="1" applyFill="1" applyBorder="1" applyAlignment="1" applyProtection="1">
      <alignment horizontal="center"/>
    </xf>
    <xf numFmtId="0" fontId="10" fillId="4" borderId="0" xfId="3" applyFont="1" applyFill="1" applyAlignment="1" applyProtection="1">
      <alignment horizontal="center" vertical="center" wrapText="1"/>
    </xf>
    <xf numFmtId="0" fontId="4" fillId="4" borderId="2" xfId="3" applyFont="1" applyFill="1" applyBorder="1" applyAlignment="1" applyProtection="1">
      <alignment horizontal="center" vertical="center" wrapText="1"/>
    </xf>
    <xf numFmtId="0" fontId="5" fillId="4" borderId="2" xfId="3" applyFont="1" applyFill="1" applyBorder="1" applyAlignment="1" applyProtection="1">
      <alignment horizontal="center" vertical="center" wrapText="1"/>
    </xf>
    <xf numFmtId="0" fontId="11" fillId="4" borderId="0" xfId="3" applyFont="1" applyFill="1" applyAlignment="1" applyProtection="1">
      <alignment horizontal="center" vertical="center" wrapText="1"/>
    </xf>
    <xf numFmtId="0" fontId="3" fillId="4" borderId="11" xfId="0" applyFont="1" applyFill="1" applyBorder="1" applyAlignment="1">
      <alignment horizontal="center"/>
    </xf>
    <xf numFmtId="0" fontId="10" fillId="4" borderId="0" xfId="0" applyFont="1" applyFill="1" applyBorder="1" applyAlignment="1">
      <alignment horizontal="center"/>
    </xf>
    <xf numFmtId="49" fontId="4" fillId="4" borderId="0" xfId="3" applyNumberFormat="1" applyFont="1" applyFill="1" applyAlignment="1">
      <alignment horizontal="left" vertical="center" wrapText="1"/>
    </xf>
    <xf numFmtId="0" fontId="23" fillId="4" borderId="3" xfId="0" applyFont="1" applyFill="1" applyBorder="1" applyAlignment="1">
      <alignment horizontal="center" vertical="center" wrapText="1"/>
    </xf>
    <xf numFmtId="0" fontId="14" fillId="4" borderId="0" xfId="0" applyFont="1" applyFill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49" fontId="4" fillId="4" borderId="0" xfId="0" applyNumberFormat="1" applyFont="1" applyFill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27" fillId="4" borderId="3" xfId="0" applyFont="1" applyFill="1" applyBorder="1" applyAlignment="1">
      <alignment horizontal="center" vertical="center" wrapText="1"/>
    </xf>
    <xf numFmtId="0" fontId="3" fillId="4" borderId="0" xfId="0" applyFont="1" applyFill="1" applyBorder="1" applyAlignment="1">
      <alignment horizontal="center"/>
    </xf>
    <xf numFmtId="0" fontId="4" fillId="4" borderId="0" xfId="3" applyFont="1" applyFill="1" applyAlignment="1">
      <alignment horizontal="left" vertical="center" wrapText="1"/>
    </xf>
    <xf numFmtId="0" fontId="4" fillId="4" borderId="0" xfId="3" applyFont="1" applyFill="1" applyAlignment="1" applyProtection="1">
      <alignment horizontal="left" vertical="center" wrapText="1"/>
    </xf>
    <xf numFmtId="0" fontId="3" fillId="4" borderId="0" xfId="3" applyFont="1" applyFill="1" applyBorder="1" applyAlignment="1" applyProtection="1">
      <alignment horizontal="center" vertical="center" wrapText="1"/>
    </xf>
    <xf numFmtId="0" fontId="4" fillId="4" borderId="2" xfId="0" applyFont="1" applyFill="1" applyBorder="1" applyAlignment="1" applyProtection="1">
      <alignment horizontal="center" vertical="center" wrapText="1"/>
    </xf>
    <xf numFmtId="0" fontId="3" fillId="4" borderId="11" xfId="0" applyFont="1" applyFill="1" applyBorder="1" applyAlignment="1" applyProtection="1">
      <alignment horizontal="center" vertical="center" wrapText="1"/>
    </xf>
    <xf numFmtId="0" fontId="11" fillId="4" borderId="0" xfId="0" applyFont="1" applyFill="1" applyAlignment="1" applyProtection="1">
      <alignment horizontal="center" vertical="center" wrapText="1"/>
    </xf>
    <xf numFmtId="49" fontId="4" fillId="4" borderId="0" xfId="0" applyNumberFormat="1" applyFont="1" applyFill="1" applyBorder="1" applyAlignment="1" applyProtection="1">
      <alignment horizontal="left" vertical="top" wrapText="1"/>
    </xf>
    <xf numFmtId="0" fontId="4" fillId="4" borderId="0" xfId="0" applyFont="1" applyFill="1" applyBorder="1" applyAlignment="1" applyProtection="1">
      <alignment horizontal="left" vertical="top" wrapText="1"/>
    </xf>
    <xf numFmtId="49" fontId="4" fillId="4" borderId="0" xfId="0" applyNumberFormat="1" applyFont="1" applyFill="1" applyBorder="1" applyAlignment="1" applyProtection="1">
      <alignment horizontal="left" vertical="center" wrapText="1"/>
    </xf>
    <xf numFmtId="0" fontId="4" fillId="4" borderId="0" xfId="0" applyFont="1" applyFill="1" applyBorder="1" applyAlignment="1" applyProtection="1">
      <alignment horizontal="left" vertical="center" wrapText="1"/>
    </xf>
    <xf numFmtId="0" fontId="21" fillId="4" borderId="0" xfId="0" applyFont="1" applyFill="1" applyBorder="1" applyAlignment="1" applyProtection="1">
      <alignment horizontal="center" vertical="center" wrapText="1"/>
    </xf>
    <xf numFmtId="0" fontId="3" fillId="4" borderId="0" xfId="0" applyFont="1" applyFill="1" applyBorder="1" applyAlignment="1" applyProtection="1">
      <alignment horizontal="center" vertical="center" wrapText="1"/>
    </xf>
    <xf numFmtId="0" fontId="5" fillId="4" borderId="6" xfId="0" applyFont="1" applyFill="1" applyBorder="1" applyAlignment="1" applyProtection="1">
      <alignment horizontal="center" vertical="center" wrapText="1"/>
    </xf>
    <xf numFmtId="0" fontId="5" fillId="4" borderId="5" xfId="0" applyFont="1" applyFill="1" applyBorder="1" applyAlignment="1" applyProtection="1">
      <alignment horizontal="center" vertical="center" wrapText="1"/>
    </xf>
    <xf numFmtId="0" fontId="14" fillId="4" borderId="0" xfId="0" applyFont="1" applyFill="1" applyAlignment="1" applyProtection="1">
      <alignment horizontal="center" vertical="center" wrapText="1"/>
    </xf>
    <xf numFmtId="0" fontId="3" fillId="4" borderId="7" xfId="0" applyFont="1" applyFill="1" applyBorder="1" applyAlignment="1" applyProtection="1">
      <alignment horizontal="center" vertical="center" wrapText="1"/>
    </xf>
    <xf numFmtId="0" fontId="4" fillId="4" borderId="0" xfId="0" applyFont="1" applyFill="1" applyAlignment="1" applyProtection="1">
      <alignment horizontal="center" vertical="center" wrapText="1"/>
    </xf>
    <xf numFmtId="49" fontId="4" fillId="4" borderId="0" xfId="0" applyNumberFormat="1" applyFont="1" applyFill="1" applyAlignment="1" applyProtection="1">
      <alignment horizontal="center" vertical="center" wrapText="1"/>
    </xf>
    <xf numFmtId="49" fontId="6" fillId="4" borderId="0" xfId="0" applyNumberFormat="1" applyFont="1" applyFill="1" applyAlignment="1" applyProtection="1">
      <alignment horizontal="center" vertical="center"/>
    </xf>
    <xf numFmtId="0" fontId="6" fillId="4" borderId="0" xfId="0" applyFont="1" applyFill="1" applyAlignment="1" applyProtection="1">
      <alignment horizontal="center" vertical="center"/>
    </xf>
    <xf numFmtId="0" fontId="27" fillId="4" borderId="3" xfId="0" applyFont="1" applyFill="1" applyBorder="1" applyAlignment="1" applyProtection="1">
      <alignment horizontal="center" vertical="center" wrapText="1"/>
    </xf>
  </cellXfs>
  <cellStyles count="10">
    <cellStyle name="Hyperlink" xfId="1" builtinId="8"/>
    <cellStyle name="Hyperlink 2" xfId="2"/>
    <cellStyle name="Normal" xfId="0" builtinId="0"/>
    <cellStyle name="Normal 2" xfId="3"/>
    <cellStyle name="Normal 3" xfId="4"/>
    <cellStyle name="Normal 4" xfId="5"/>
    <cellStyle name="Normal_BS" xfId="6"/>
    <cellStyle name="Normal_TFI-FIN" xfId="7"/>
    <cellStyle name="Style 1" xfId="8"/>
    <cellStyle name="Style 2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elovni%20operacii/Aleksandar%20Ajevski/Finasisko%20izvestuvanje%20-%20KOTIRANI/&#1058;&#1077;&#1089;&#1090;%20-%20&#1090;&#1088;&#1080;&#1075;&#1083;&#1072;&#1074;%20&#1086;&#1089;&#1080;&#1075;&#1091;&#1088;&#1091;&#1074;&#1072;&#1114;&#107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И-Почетна"/>
      <sheetName val="БС"/>
      <sheetName val="БУ"/>
      <sheetName val="ПТ"/>
      <sheetName val="ПК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98"/>
  <sheetViews>
    <sheetView showGridLines="0" topLeftCell="A13" workbookViewId="0">
      <selection activeCell="C23" sqref="C23"/>
    </sheetView>
  </sheetViews>
  <sheetFormatPr defaultColWidth="9.109375" defaultRowHeight="13.2" x14ac:dyDescent="0.25"/>
  <cols>
    <col min="1" max="1" width="9.109375" style="37"/>
    <col min="2" max="2" width="17.6640625" style="37" customWidth="1"/>
    <col min="3" max="3" width="16.44140625" style="37" customWidth="1"/>
    <col min="4" max="9" width="9.109375" style="37"/>
    <col min="10" max="17" width="9.109375" style="42"/>
    <col min="18" max="249" width="9.109375" style="37"/>
    <col min="250" max="250" width="12.44140625" style="37" customWidth="1"/>
    <col min="251" max="251" width="23.44140625" style="37" customWidth="1"/>
    <col min="252" max="252" width="21.33203125" style="37" customWidth="1"/>
    <col min="253" max="253" width="22.109375" style="37" customWidth="1"/>
    <col min="254" max="16384" width="9.109375" style="37"/>
  </cols>
  <sheetData>
    <row r="1" spans="1:250" ht="19.5" customHeight="1" thickTop="1" x14ac:dyDescent="0.25">
      <c r="A1" s="228"/>
      <c r="B1" s="229"/>
      <c r="C1" s="229"/>
      <c r="D1" s="229"/>
      <c r="E1" s="229"/>
      <c r="F1" s="229"/>
      <c r="G1" s="229"/>
      <c r="H1" s="230"/>
      <c r="I1" s="231"/>
      <c r="J1" s="231"/>
      <c r="K1" s="231"/>
      <c r="L1" s="231"/>
      <c r="M1" s="231"/>
      <c r="N1" s="231"/>
      <c r="O1" s="231"/>
      <c r="P1" s="231"/>
      <c r="Q1" s="231"/>
      <c r="R1" s="231"/>
      <c r="IP1" s="38"/>
    </row>
    <row r="2" spans="1:250" ht="19.5" customHeight="1" x14ac:dyDescent="0.25">
      <c r="A2" s="39"/>
      <c r="B2" s="40"/>
      <c r="C2" s="40"/>
      <c r="D2" s="40"/>
      <c r="E2" s="40"/>
      <c r="F2" s="40"/>
      <c r="G2" s="40"/>
      <c r="H2" s="41"/>
      <c r="T2" s="38"/>
      <c r="U2" s="38"/>
      <c r="V2" s="38"/>
      <c r="W2" s="38"/>
      <c r="X2" s="38"/>
      <c r="Y2" s="38"/>
      <c r="IP2" s="38"/>
    </row>
    <row r="3" spans="1:250" ht="19.5" customHeight="1" x14ac:dyDescent="0.25">
      <c r="A3" s="39"/>
      <c r="B3" s="40"/>
      <c r="C3" s="40"/>
      <c r="D3" s="40"/>
      <c r="E3" s="40"/>
      <c r="F3" s="40"/>
      <c r="G3" s="40"/>
      <c r="H3" s="41"/>
      <c r="T3" s="38" t="s">
        <v>303</v>
      </c>
      <c r="U3" s="38" t="s">
        <v>304</v>
      </c>
      <c r="V3" s="38" t="s">
        <v>305</v>
      </c>
      <c r="W3" s="38"/>
      <c r="X3" s="38"/>
      <c r="Y3" s="38"/>
      <c r="IP3" s="38"/>
    </row>
    <row r="4" spans="1:250" s="42" customFormat="1" ht="17.25" customHeight="1" x14ac:dyDescent="0.25">
      <c r="A4" s="43"/>
      <c r="B4" s="44"/>
      <c r="C4" s="44"/>
      <c r="D4" s="44"/>
      <c r="E4" s="44"/>
      <c r="F4" s="44"/>
      <c r="G4" s="44"/>
      <c r="H4" s="45"/>
      <c r="T4" s="46" t="s">
        <v>237</v>
      </c>
      <c r="U4" s="46">
        <v>2011</v>
      </c>
      <c r="V4" s="46" t="s">
        <v>306</v>
      </c>
      <c r="W4" s="46"/>
      <c r="X4" s="46"/>
      <c r="Y4" s="46"/>
      <c r="IP4" s="46"/>
    </row>
    <row r="5" spans="1:250" s="42" customFormat="1" ht="17.25" customHeight="1" x14ac:dyDescent="0.25">
      <c r="A5" s="43"/>
      <c r="B5" s="44"/>
      <c r="C5" s="44"/>
      <c r="D5" s="44"/>
      <c r="E5" s="44"/>
      <c r="F5" s="44"/>
      <c r="G5" s="44"/>
      <c r="H5" s="45"/>
      <c r="T5" s="46" t="s">
        <v>238</v>
      </c>
      <c r="U5" s="46">
        <v>2012</v>
      </c>
      <c r="V5" s="46" t="s">
        <v>307</v>
      </c>
      <c r="W5" s="46"/>
      <c r="X5" s="46"/>
      <c r="Y5" s="46"/>
      <c r="IP5" s="46"/>
    </row>
    <row r="6" spans="1:250" s="42" customFormat="1" ht="17.25" customHeight="1" x14ac:dyDescent="0.25">
      <c r="A6" s="43"/>
      <c r="B6" s="44"/>
      <c r="C6" s="44"/>
      <c r="D6" s="44"/>
      <c r="E6" s="44"/>
      <c r="F6" s="44"/>
      <c r="G6" s="44"/>
      <c r="H6" s="45"/>
      <c r="J6" s="224"/>
      <c r="K6" s="224"/>
      <c r="L6" s="224"/>
      <c r="M6" s="224"/>
      <c r="N6" s="224"/>
      <c r="O6" s="224"/>
      <c r="P6" s="224"/>
      <c r="Q6" s="224"/>
      <c r="T6" s="46"/>
      <c r="U6" s="46">
        <v>2013</v>
      </c>
      <c r="V6" s="46" t="s">
        <v>308</v>
      </c>
      <c r="W6" s="46"/>
      <c r="X6" s="46"/>
      <c r="Y6" s="46"/>
      <c r="IP6" s="46"/>
    </row>
    <row r="7" spans="1:250" s="42" customFormat="1" ht="17.25" customHeight="1" x14ac:dyDescent="0.25">
      <c r="A7" s="43"/>
      <c r="B7" s="44"/>
      <c r="C7" s="44"/>
      <c r="D7" s="44"/>
      <c r="E7" s="44"/>
      <c r="F7" s="44"/>
      <c r="G7" s="44"/>
      <c r="H7" s="45"/>
      <c r="J7" s="224"/>
      <c r="K7" s="224"/>
      <c r="L7" s="224"/>
      <c r="M7" s="224"/>
      <c r="N7" s="224"/>
      <c r="O7" s="224"/>
      <c r="P7" s="224"/>
      <c r="Q7" s="224"/>
      <c r="T7" s="46"/>
      <c r="U7" s="46">
        <v>2014</v>
      </c>
      <c r="V7" s="46" t="s">
        <v>309</v>
      </c>
      <c r="W7" s="46"/>
      <c r="X7" s="46"/>
      <c r="Y7" s="46"/>
      <c r="IM7" s="47"/>
      <c r="IN7" s="47"/>
      <c r="IO7" s="47"/>
      <c r="IP7" s="46"/>
    </row>
    <row r="8" spans="1:250" ht="19.5" customHeight="1" x14ac:dyDescent="0.25">
      <c r="A8" s="43"/>
      <c r="B8" s="44"/>
      <c r="C8" s="44"/>
      <c r="D8" s="44"/>
      <c r="E8" s="44"/>
      <c r="F8" s="44"/>
      <c r="G8" s="44"/>
      <c r="H8" s="45"/>
      <c r="I8" s="42"/>
      <c r="J8" s="224"/>
      <c r="K8" s="224"/>
      <c r="L8" s="224"/>
      <c r="M8" s="224"/>
      <c r="N8" s="224"/>
      <c r="O8" s="224"/>
      <c r="P8" s="224"/>
      <c r="Q8" s="48"/>
      <c r="R8" s="42"/>
      <c r="U8" s="38">
        <v>2015</v>
      </c>
      <c r="V8" s="38"/>
      <c r="W8" s="38"/>
      <c r="X8" s="38"/>
      <c r="Y8" s="38"/>
      <c r="IM8" s="49"/>
      <c r="IN8" s="49"/>
      <c r="IO8" s="49"/>
      <c r="IP8" s="38"/>
    </row>
    <row r="9" spans="1:250" ht="19.5" customHeight="1" x14ac:dyDescent="0.25">
      <c r="A9" s="225" t="s">
        <v>310</v>
      </c>
      <c r="B9" s="226"/>
      <c r="C9" s="226"/>
      <c r="D9" s="226"/>
      <c r="E9" s="226"/>
      <c r="F9" s="226"/>
      <c r="G9" s="226"/>
      <c r="H9" s="227"/>
      <c r="I9" s="50"/>
      <c r="J9" s="224"/>
      <c r="K9" s="224"/>
      <c r="L9" s="224"/>
      <c r="M9" s="224"/>
      <c r="N9" s="224"/>
      <c r="O9" s="224"/>
      <c r="P9" s="224"/>
      <c r="Q9" s="224"/>
      <c r="R9" s="51"/>
      <c r="U9" s="38">
        <v>2016</v>
      </c>
      <c r="V9" s="38"/>
      <c r="W9" s="38"/>
      <c r="X9" s="38"/>
      <c r="Y9" s="38"/>
      <c r="IM9" s="49"/>
      <c r="IN9" s="49"/>
      <c r="IO9" s="49"/>
      <c r="IP9" s="38"/>
    </row>
    <row r="10" spans="1:250" ht="19.5" customHeight="1" x14ac:dyDescent="0.25">
      <c r="A10" s="225"/>
      <c r="B10" s="226"/>
      <c r="C10" s="226"/>
      <c r="D10" s="226"/>
      <c r="E10" s="226"/>
      <c r="F10" s="226"/>
      <c r="G10" s="226"/>
      <c r="H10" s="227"/>
      <c r="J10" s="224"/>
      <c r="K10" s="224"/>
      <c r="L10" s="224"/>
      <c r="M10" s="224"/>
      <c r="N10" s="224"/>
      <c r="O10" s="224"/>
      <c r="P10" s="224"/>
      <c r="Q10" s="224"/>
      <c r="U10" s="38">
        <v>2017</v>
      </c>
      <c r="V10" s="38"/>
      <c r="W10" s="46"/>
      <c r="X10" s="38"/>
      <c r="Y10" s="38"/>
      <c r="IM10" s="49"/>
      <c r="IN10" s="49"/>
      <c r="IO10" s="49"/>
      <c r="IP10" s="38"/>
    </row>
    <row r="11" spans="1:250" ht="19.5" customHeight="1" x14ac:dyDescent="0.25">
      <c r="A11" s="39"/>
      <c r="B11" s="40"/>
      <c r="C11" s="40"/>
      <c r="D11" s="40"/>
      <c r="E11" s="40"/>
      <c r="F11" s="40"/>
      <c r="G11" s="40"/>
      <c r="H11" s="41"/>
      <c r="J11" s="224"/>
      <c r="K11" s="224"/>
      <c r="L11" s="224"/>
      <c r="M11" s="224"/>
      <c r="N11" s="224"/>
      <c r="O11" s="224"/>
      <c r="P11" s="224"/>
      <c r="Q11" s="224"/>
      <c r="U11" s="38">
        <v>2018</v>
      </c>
      <c r="V11" s="38"/>
      <c r="W11" s="46"/>
      <c r="X11" s="38"/>
      <c r="Y11" s="38"/>
      <c r="IM11" s="49"/>
      <c r="IN11" s="49"/>
      <c r="IO11" s="49"/>
      <c r="IP11" s="38"/>
    </row>
    <row r="12" spans="1:250" ht="19.5" customHeight="1" x14ac:dyDescent="0.25">
      <c r="A12" s="39"/>
      <c r="B12" s="40"/>
      <c r="C12" s="40"/>
      <c r="D12" s="40"/>
      <c r="E12" s="40"/>
      <c r="F12" s="40"/>
      <c r="G12" s="40"/>
      <c r="H12" s="41"/>
      <c r="J12" s="224"/>
      <c r="K12" s="224"/>
      <c r="L12" s="224"/>
      <c r="M12" s="224"/>
      <c r="N12" s="224"/>
      <c r="O12" s="224"/>
      <c r="P12" s="224"/>
      <c r="Q12" s="224"/>
      <c r="U12" s="38">
        <v>2019</v>
      </c>
      <c r="V12" s="38"/>
      <c r="W12" s="46"/>
      <c r="X12" s="38"/>
      <c r="Y12" s="38"/>
      <c r="IM12" s="49"/>
      <c r="IN12" s="49"/>
      <c r="IO12" s="49"/>
      <c r="IP12" s="38"/>
    </row>
    <row r="13" spans="1:250" ht="19.5" customHeight="1" x14ac:dyDescent="0.25">
      <c r="A13" s="39"/>
      <c r="B13" s="40"/>
      <c r="C13" s="40"/>
      <c r="D13" s="40"/>
      <c r="E13" s="40"/>
      <c r="F13" s="40"/>
      <c r="G13" s="40"/>
      <c r="H13" s="41"/>
      <c r="J13" s="224"/>
      <c r="K13" s="224"/>
      <c r="L13" s="224"/>
      <c r="M13" s="224"/>
      <c r="N13" s="224"/>
      <c r="O13" s="224"/>
      <c r="P13" s="224"/>
      <c r="Q13" s="224"/>
      <c r="U13" s="38">
        <v>2020</v>
      </c>
      <c r="V13" s="46"/>
      <c r="W13" s="46"/>
      <c r="X13" s="38"/>
      <c r="Y13" s="38"/>
      <c r="IM13" s="49"/>
      <c r="IN13" s="49"/>
      <c r="IO13" s="49"/>
      <c r="IP13" s="38"/>
    </row>
    <row r="14" spans="1:250" ht="19.5" customHeight="1" x14ac:dyDescent="0.25">
      <c r="A14" s="39"/>
      <c r="B14" s="40"/>
      <c r="C14" s="40"/>
      <c r="D14" s="40"/>
      <c r="E14" s="40"/>
      <c r="F14" s="40"/>
      <c r="G14" s="40"/>
      <c r="H14" s="41"/>
      <c r="J14" s="224"/>
      <c r="K14" s="224"/>
      <c r="L14" s="224"/>
      <c r="M14" s="224"/>
      <c r="N14" s="224"/>
      <c r="O14" s="224"/>
      <c r="P14" s="224"/>
      <c r="Q14" s="224"/>
      <c r="U14" s="38">
        <v>2021</v>
      </c>
      <c r="V14" s="46"/>
      <c r="W14" s="46"/>
      <c r="X14" s="38"/>
      <c r="Y14" s="38"/>
      <c r="IM14" s="49"/>
      <c r="IN14" s="49"/>
      <c r="IO14" s="49"/>
      <c r="IP14" s="38"/>
    </row>
    <row r="15" spans="1:250" s="42" customFormat="1" ht="19.5" customHeight="1" x14ac:dyDescent="0.25">
      <c r="A15" s="43"/>
      <c r="B15" s="44"/>
      <c r="C15" s="44"/>
      <c r="D15" s="44"/>
      <c r="E15" s="44"/>
      <c r="F15" s="44"/>
      <c r="G15" s="44"/>
      <c r="H15" s="45"/>
      <c r="J15" s="224"/>
      <c r="K15" s="224"/>
      <c r="L15" s="224"/>
      <c r="M15" s="224"/>
      <c r="N15" s="224"/>
      <c r="O15" s="224"/>
      <c r="P15" s="224"/>
      <c r="Q15" s="224"/>
      <c r="U15" s="38">
        <v>2026</v>
      </c>
      <c r="V15" s="46"/>
      <c r="W15" s="38"/>
      <c r="X15" s="46"/>
      <c r="Y15" s="46"/>
      <c r="IM15" s="47"/>
      <c r="IN15" s="47"/>
      <c r="IO15" s="47"/>
      <c r="IP15" s="46"/>
    </row>
    <row r="16" spans="1:250" s="42" customFormat="1" ht="19.5" customHeight="1" x14ac:dyDescent="0.25">
      <c r="A16" s="43"/>
      <c r="B16" s="44"/>
      <c r="C16" s="44"/>
      <c r="D16" s="44"/>
      <c r="E16" s="44"/>
      <c r="F16" s="44"/>
      <c r="G16" s="44"/>
      <c r="H16" s="45"/>
      <c r="I16" s="37"/>
      <c r="J16" s="224"/>
      <c r="K16" s="224"/>
      <c r="L16" s="224"/>
      <c r="M16" s="224"/>
      <c r="N16" s="224"/>
      <c r="O16" s="224"/>
      <c r="P16" s="224"/>
      <c r="Q16" s="224"/>
      <c r="U16" s="38">
        <v>2027</v>
      </c>
      <c r="V16" s="38"/>
      <c r="W16" s="38"/>
      <c r="X16" s="46"/>
      <c r="Y16" s="46"/>
      <c r="IM16" s="47"/>
      <c r="IN16" s="47"/>
      <c r="IO16" s="47"/>
      <c r="IP16" s="46"/>
    </row>
    <row r="17" spans="1:250" s="42" customFormat="1" ht="19.5" customHeight="1" thickBot="1" x14ac:dyDescent="0.3">
      <c r="A17" s="43"/>
      <c r="B17" s="44"/>
      <c r="C17" s="44"/>
      <c r="D17" s="44"/>
      <c r="E17" s="44"/>
      <c r="F17" s="44"/>
      <c r="G17" s="44"/>
      <c r="H17" s="45"/>
      <c r="I17" s="37"/>
      <c r="J17" s="220"/>
      <c r="K17" s="220"/>
      <c r="L17" s="220"/>
      <c r="M17" s="220"/>
      <c r="N17" s="220"/>
      <c r="O17" s="220"/>
      <c r="P17" s="220"/>
      <c r="Q17" s="220"/>
      <c r="U17" s="38">
        <v>2028</v>
      </c>
      <c r="V17" s="38"/>
      <c r="W17" s="38"/>
      <c r="X17" s="46"/>
      <c r="Y17" s="46"/>
      <c r="IM17" s="47"/>
      <c r="IN17" s="47"/>
      <c r="IO17" s="47"/>
      <c r="IP17" s="46"/>
    </row>
    <row r="18" spans="1:250" s="42" customFormat="1" ht="19.5" customHeight="1" thickTop="1" x14ac:dyDescent="0.25">
      <c r="A18" s="43"/>
      <c r="B18" s="52" t="s">
        <v>311</v>
      </c>
      <c r="C18" s="221" t="s">
        <v>379</v>
      </c>
      <c r="D18" s="222"/>
      <c r="E18" s="222"/>
      <c r="F18" s="222"/>
      <c r="G18" s="223"/>
      <c r="H18" s="45"/>
      <c r="I18" s="37"/>
      <c r="J18" s="214"/>
      <c r="K18" s="214"/>
      <c r="L18" s="214"/>
      <c r="M18" s="214"/>
      <c r="N18" s="214"/>
      <c r="O18" s="214"/>
      <c r="P18" s="214"/>
      <c r="Q18" s="214"/>
      <c r="U18" s="38">
        <v>2029</v>
      </c>
      <c r="V18" s="38"/>
      <c r="W18" s="38"/>
      <c r="X18" s="46"/>
      <c r="Y18" s="46"/>
      <c r="IM18" s="47"/>
      <c r="IN18" s="47"/>
      <c r="IO18" s="47"/>
      <c r="IP18" s="46"/>
    </row>
    <row r="19" spans="1:250" s="42" customFormat="1" ht="19.5" customHeight="1" x14ac:dyDescent="0.25">
      <c r="A19" s="39"/>
      <c r="B19" s="53" t="s">
        <v>312</v>
      </c>
      <c r="C19" s="217">
        <v>4054261</v>
      </c>
      <c r="D19" s="218"/>
      <c r="E19" s="218"/>
      <c r="F19" s="218"/>
      <c r="G19" s="219"/>
      <c r="H19" s="41"/>
      <c r="I19" s="37"/>
      <c r="J19" s="213"/>
      <c r="K19" s="213"/>
      <c r="L19" s="213"/>
      <c r="M19" s="213"/>
      <c r="N19" s="213"/>
      <c r="O19" s="213"/>
      <c r="P19" s="213"/>
      <c r="Q19" s="213"/>
      <c r="R19" s="37"/>
      <c r="U19" s="38">
        <v>2030</v>
      </c>
      <c r="V19" s="38"/>
      <c r="W19" s="38"/>
      <c r="X19" s="46"/>
      <c r="Y19" s="46"/>
      <c r="IM19" s="47"/>
      <c r="IN19" s="47"/>
      <c r="IO19" s="47"/>
      <c r="IP19" s="46"/>
    </row>
    <row r="20" spans="1:250" s="42" customFormat="1" ht="19.5" customHeight="1" x14ac:dyDescent="0.25">
      <c r="A20" s="39"/>
      <c r="B20" s="53" t="s">
        <v>313</v>
      </c>
      <c r="C20" s="79" t="s">
        <v>237</v>
      </c>
      <c r="D20" s="199"/>
      <c r="E20" s="199"/>
      <c r="F20" s="199"/>
      <c r="G20" s="200"/>
      <c r="H20" s="41"/>
      <c r="I20" s="37"/>
      <c r="J20" s="54"/>
      <c r="K20" s="54"/>
      <c r="L20" s="54"/>
      <c r="M20" s="54"/>
      <c r="N20" s="54"/>
      <c r="O20" s="54"/>
      <c r="P20" s="54"/>
      <c r="Q20" s="54"/>
      <c r="R20" s="37"/>
      <c r="U20" s="38"/>
      <c r="V20" s="38"/>
      <c r="W20" s="38"/>
      <c r="X20" s="46"/>
      <c r="Y20" s="46"/>
      <c r="IM20" s="47"/>
      <c r="IN20" s="47"/>
      <c r="IO20" s="47"/>
      <c r="IP20" s="46"/>
    </row>
    <row r="21" spans="1:250" s="42" customFormat="1" ht="19.5" customHeight="1" x14ac:dyDescent="0.25">
      <c r="A21" s="39"/>
      <c r="B21" s="53" t="s">
        <v>314</v>
      </c>
      <c r="C21" s="80" t="s">
        <v>238</v>
      </c>
      <c r="D21" s="197"/>
      <c r="E21" s="197"/>
      <c r="F21" s="197"/>
      <c r="G21" s="198"/>
      <c r="H21" s="41"/>
      <c r="I21" s="37"/>
      <c r="J21" s="213"/>
      <c r="K21" s="213"/>
      <c r="L21" s="213"/>
      <c r="M21" s="213"/>
      <c r="N21" s="213"/>
      <c r="O21" s="213"/>
      <c r="P21" s="213"/>
      <c r="Q21" s="213"/>
      <c r="R21" s="37"/>
      <c r="U21" s="38">
        <v>2031</v>
      </c>
      <c r="V21" s="38"/>
      <c r="W21" s="38"/>
      <c r="X21" s="46"/>
      <c r="Y21" s="46"/>
      <c r="IM21" s="47"/>
      <c r="IN21" s="47"/>
      <c r="IO21" s="47"/>
      <c r="IP21" s="46"/>
    </row>
    <row r="22" spans="1:250" ht="19.5" customHeight="1" x14ac:dyDescent="0.25">
      <c r="A22" s="39"/>
      <c r="B22" s="55" t="s">
        <v>315</v>
      </c>
      <c r="C22" s="80" t="s">
        <v>307</v>
      </c>
      <c r="D22" s="197"/>
      <c r="E22" s="197"/>
      <c r="F22" s="197"/>
      <c r="G22" s="198"/>
      <c r="H22" s="41"/>
      <c r="J22" s="213"/>
      <c r="K22" s="213"/>
      <c r="L22" s="213"/>
      <c r="M22" s="213"/>
      <c r="N22" s="213"/>
      <c r="O22" s="213"/>
      <c r="P22" s="213"/>
      <c r="Q22" s="213"/>
      <c r="U22" s="38">
        <v>2032</v>
      </c>
      <c r="V22" s="38"/>
      <c r="W22" s="38"/>
      <c r="X22" s="46"/>
      <c r="Y22" s="46"/>
      <c r="IM22" s="49"/>
      <c r="IN22" s="49"/>
      <c r="IO22" s="49"/>
      <c r="IP22" s="38"/>
    </row>
    <row r="23" spans="1:250" ht="19.5" customHeight="1" x14ac:dyDescent="0.25">
      <c r="A23" s="39"/>
      <c r="B23" s="56" t="s">
        <v>316</v>
      </c>
      <c r="C23" s="81">
        <v>2021</v>
      </c>
      <c r="D23" s="197"/>
      <c r="E23" s="197"/>
      <c r="F23" s="197"/>
      <c r="G23" s="198"/>
      <c r="H23" s="41"/>
      <c r="J23" s="213"/>
      <c r="K23" s="213"/>
      <c r="L23" s="213"/>
      <c r="M23" s="213"/>
      <c r="N23" s="213"/>
      <c r="O23" s="213"/>
      <c r="P23" s="213"/>
      <c r="Q23" s="213"/>
      <c r="U23" s="38">
        <v>2033</v>
      </c>
      <c r="V23" s="38"/>
      <c r="W23" s="38"/>
      <c r="X23" s="38"/>
      <c r="Y23" s="38"/>
      <c r="IM23" s="49"/>
      <c r="IN23" s="49"/>
      <c r="IO23" s="49"/>
      <c r="IP23" s="38"/>
    </row>
    <row r="24" spans="1:250" ht="18" customHeight="1" thickBot="1" x14ac:dyDescent="0.3">
      <c r="A24" s="39"/>
      <c r="B24" s="201"/>
      <c r="C24" s="202"/>
      <c r="D24" s="203"/>
      <c r="E24" s="203"/>
      <c r="F24" s="203"/>
      <c r="G24" s="204"/>
      <c r="H24" s="41"/>
      <c r="J24" s="213"/>
      <c r="K24" s="213"/>
      <c r="L24" s="213"/>
      <c r="M24" s="213"/>
      <c r="N24" s="213"/>
      <c r="O24" s="213"/>
      <c r="P24" s="213"/>
      <c r="Q24" s="213"/>
      <c r="U24" s="38">
        <v>2037</v>
      </c>
      <c r="V24" s="38"/>
      <c r="W24" s="38"/>
      <c r="X24" s="38"/>
      <c r="Y24" s="38"/>
      <c r="IM24" s="49"/>
      <c r="IN24" s="49"/>
      <c r="IO24" s="49"/>
      <c r="IP24" s="38"/>
    </row>
    <row r="25" spans="1:250" ht="18" customHeight="1" thickTop="1" x14ac:dyDescent="0.25">
      <c r="A25" s="39"/>
      <c r="B25" s="40"/>
      <c r="C25" s="40"/>
      <c r="D25" s="40"/>
      <c r="E25" s="40"/>
      <c r="F25" s="40"/>
      <c r="G25" s="40"/>
      <c r="H25" s="41"/>
      <c r="J25" s="214"/>
      <c r="K25" s="214"/>
      <c r="L25" s="214"/>
      <c r="M25" s="214"/>
      <c r="N25" s="214"/>
      <c r="O25" s="214"/>
      <c r="P25" s="214"/>
      <c r="Q25" s="214"/>
      <c r="U25" s="38">
        <v>2038</v>
      </c>
      <c r="V25" s="38"/>
      <c r="W25" s="38"/>
      <c r="X25" s="38"/>
      <c r="Y25" s="38"/>
      <c r="IM25" s="49"/>
      <c r="IN25" s="49"/>
      <c r="IO25" s="49"/>
      <c r="IP25" s="38"/>
    </row>
    <row r="26" spans="1:250" ht="18" customHeight="1" x14ac:dyDescent="0.25">
      <c r="A26" s="39"/>
      <c r="B26" s="40"/>
      <c r="C26" s="40"/>
      <c r="D26" s="40"/>
      <c r="E26" s="40"/>
      <c r="F26" s="40"/>
      <c r="G26" s="40"/>
      <c r="H26" s="41"/>
      <c r="J26" s="213"/>
      <c r="K26" s="213"/>
      <c r="L26" s="213"/>
      <c r="M26" s="213"/>
      <c r="N26" s="213"/>
      <c r="O26" s="213"/>
      <c r="P26" s="213"/>
      <c r="Q26" s="213"/>
      <c r="U26" s="38">
        <v>2039</v>
      </c>
      <c r="V26" s="38"/>
      <c r="W26" s="38"/>
      <c r="X26" s="38"/>
      <c r="Y26" s="38"/>
      <c r="IM26" s="49"/>
      <c r="IN26" s="49"/>
      <c r="IO26" s="49"/>
      <c r="IP26" s="38"/>
    </row>
    <row r="27" spans="1:250" ht="18" customHeight="1" x14ac:dyDescent="0.25">
      <c r="A27" s="39"/>
      <c r="B27" s="57" t="s">
        <v>317</v>
      </c>
      <c r="C27" s="42"/>
      <c r="D27" s="42"/>
      <c r="E27" s="42"/>
      <c r="F27" s="42"/>
      <c r="G27" s="42"/>
      <c r="H27" s="41"/>
      <c r="J27" s="213"/>
      <c r="K27" s="213"/>
      <c r="L27" s="213"/>
      <c r="M27" s="213"/>
      <c r="N27" s="213"/>
      <c r="O27" s="213"/>
      <c r="P27" s="213"/>
      <c r="Q27" s="213"/>
      <c r="U27" s="38">
        <v>2040</v>
      </c>
      <c r="V27" s="38"/>
      <c r="W27" s="38"/>
      <c r="X27" s="38"/>
      <c r="Y27" s="38"/>
      <c r="IM27" s="49"/>
      <c r="IN27" s="49"/>
      <c r="IO27" s="49"/>
      <c r="IP27" s="38"/>
    </row>
    <row r="28" spans="1:250" ht="18" customHeight="1" x14ac:dyDescent="0.25">
      <c r="A28" s="39"/>
      <c r="B28" s="215"/>
      <c r="C28" s="215"/>
      <c r="D28" s="215"/>
      <c r="E28" s="215"/>
      <c r="F28" s="215"/>
      <c r="G28" s="215"/>
      <c r="H28" s="216"/>
      <c r="J28" s="213"/>
      <c r="K28" s="213"/>
      <c r="L28" s="213"/>
      <c r="M28" s="213"/>
      <c r="N28" s="213"/>
      <c r="O28" s="213"/>
      <c r="P28" s="213"/>
      <c r="Q28" s="213"/>
      <c r="U28" s="38">
        <v>2041</v>
      </c>
      <c r="V28" s="38"/>
      <c r="W28" s="38"/>
      <c r="X28" s="38"/>
      <c r="Y28" s="38"/>
      <c r="IM28" s="49"/>
      <c r="IN28" s="49"/>
      <c r="IO28" s="49"/>
      <c r="IP28" s="38"/>
    </row>
    <row r="29" spans="1:250" ht="18.75" customHeight="1" x14ac:dyDescent="0.25">
      <c r="A29" s="39"/>
      <c r="B29" s="211" t="s">
        <v>322</v>
      </c>
      <c r="C29" s="211"/>
      <c r="D29" s="211"/>
      <c r="E29" s="211"/>
      <c r="F29" s="211"/>
      <c r="G29" s="211"/>
      <c r="H29" s="212"/>
      <c r="J29" s="213"/>
      <c r="K29" s="213"/>
      <c r="L29" s="213"/>
      <c r="M29" s="213"/>
      <c r="N29" s="213"/>
      <c r="O29" s="213"/>
      <c r="P29" s="213"/>
      <c r="Q29" s="213"/>
      <c r="U29" s="38">
        <v>2042</v>
      </c>
      <c r="V29" s="38"/>
      <c r="W29" s="38"/>
      <c r="X29" s="38"/>
      <c r="Y29" s="38"/>
      <c r="IM29" s="49"/>
      <c r="IN29" s="49"/>
      <c r="IO29" s="49"/>
      <c r="IP29" s="38"/>
    </row>
    <row r="30" spans="1:250" ht="18" customHeight="1" x14ac:dyDescent="0.25">
      <c r="A30" s="39"/>
      <c r="B30" s="211" t="s">
        <v>318</v>
      </c>
      <c r="C30" s="211"/>
      <c r="D30" s="211"/>
      <c r="E30" s="211"/>
      <c r="F30" s="211"/>
      <c r="G30" s="211"/>
      <c r="H30" s="212"/>
      <c r="J30" s="210"/>
      <c r="K30" s="210"/>
      <c r="L30" s="210"/>
      <c r="M30" s="210"/>
      <c r="N30" s="210"/>
      <c r="O30" s="210"/>
      <c r="P30" s="210"/>
      <c r="Q30" s="210"/>
      <c r="U30" s="38">
        <v>2043</v>
      </c>
      <c r="V30" s="38"/>
      <c r="W30" s="38"/>
      <c r="X30" s="38"/>
      <c r="Y30" s="38"/>
      <c r="IM30" s="49"/>
      <c r="IN30" s="49"/>
      <c r="IO30" s="49"/>
      <c r="IP30" s="38"/>
    </row>
    <row r="31" spans="1:250" ht="18" customHeight="1" x14ac:dyDescent="0.25">
      <c r="A31" s="39"/>
      <c r="B31" s="211" t="s">
        <v>323</v>
      </c>
      <c r="C31" s="211"/>
      <c r="D31" s="211"/>
      <c r="E31" s="211"/>
      <c r="F31" s="211"/>
      <c r="G31" s="211"/>
      <c r="H31" s="212"/>
      <c r="J31" s="210"/>
      <c r="K31" s="210"/>
      <c r="L31" s="210"/>
      <c r="M31" s="210"/>
      <c r="N31" s="210"/>
      <c r="O31" s="210"/>
      <c r="P31" s="210"/>
      <c r="Q31" s="210"/>
      <c r="U31" s="38">
        <v>2044</v>
      </c>
      <c r="V31" s="38"/>
      <c r="W31" s="38"/>
      <c r="X31" s="38"/>
      <c r="Y31" s="38"/>
      <c r="IM31" s="49"/>
      <c r="IN31" s="49"/>
      <c r="IO31" s="49"/>
      <c r="IP31" s="38"/>
    </row>
    <row r="32" spans="1:250" ht="18" customHeight="1" x14ac:dyDescent="0.25">
      <c r="A32" s="39"/>
      <c r="B32" s="211" t="s">
        <v>324</v>
      </c>
      <c r="C32" s="211"/>
      <c r="D32" s="211"/>
      <c r="E32" s="211"/>
      <c r="F32" s="211"/>
      <c r="G32" s="211"/>
      <c r="H32" s="212"/>
      <c r="U32" s="38">
        <v>2045</v>
      </c>
      <c r="V32" s="38"/>
      <c r="W32" s="38"/>
      <c r="X32" s="38"/>
      <c r="Y32" s="38"/>
      <c r="IM32" s="49"/>
      <c r="IN32" s="49"/>
      <c r="IO32" s="49"/>
      <c r="IP32" s="38"/>
    </row>
    <row r="33" spans="1:250" ht="18" customHeight="1" thickBot="1" x14ac:dyDescent="0.3">
      <c r="A33" s="58"/>
      <c r="B33" s="59"/>
      <c r="C33" s="59"/>
      <c r="D33" s="59"/>
      <c r="E33" s="59"/>
      <c r="F33" s="59"/>
      <c r="G33" s="59"/>
      <c r="H33" s="60"/>
      <c r="J33" s="210"/>
      <c r="K33" s="210"/>
      <c r="L33" s="210"/>
      <c r="M33" s="210"/>
      <c r="N33" s="210"/>
      <c r="O33" s="210"/>
      <c r="P33" s="210"/>
      <c r="Q33" s="210"/>
      <c r="U33" s="38">
        <v>2046</v>
      </c>
      <c r="V33" s="38"/>
      <c r="W33" s="38"/>
      <c r="X33" s="38"/>
      <c r="Y33" s="38"/>
      <c r="IM33" s="49"/>
      <c r="IN33" s="49"/>
      <c r="IO33" s="49"/>
      <c r="IP33" s="38"/>
    </row>
    <row r="34" spans="1:250" ht="18" customHeight="1" thickTop="1" x14ac:dyDescent="0.25">
      <c r="J34" s="210"/>
      <c r="K34" s="210"/>
      <c r="L34" s="210"/>
      <c r="M34" s="210"/>
      <c r="N34" s="210"/>
      <c r="O34" s="210"/>
      <c r="P34" s="210"/>
      <c r="Q34" s="210"/>
      <c r="U34" s="38">
        <v>2047</v>
      </c>
      <c r="V34" s="38"/>
      <c r="W34" s="38"/>
      <c r="X34" s="38"/>
      <c r="Y34" s="38"/>
      <c r="IM34" s="49"/>
      <c r="IN34" s="49"/>
      <c r="IO34" s="49"/>
      <c r="IP34" s="38"/>
    </row>
    <row r="35" spans="1:250" ht="18" customHeight="1" x14ac:dyDescent="0.25">
      <c r="J35" s="210"/>
      <c r="K35" s="210"/>
      <c r="L35" s="210"/>
      <c r="M35" s="210"/>
      <c r="N35" s="210"/>
      <c r="O35" s="210"/>
      <c r="P35" s="210"/>
      <c r="Q35" s="210"/>
      <c r="U35" s="38">
        <v>2048</v>
      </c>
      <c r="V35" s="38"/>
      <c r="W35" s="38"/>
      <c r="X35" s="38"/>
      <c r="Y35" s="38"/>
      <c r="IM35" s="49"/>
      <c r="IN35" s="49"/>
      <c r="IO35" s="49"/>
      <c r="IP35" s="38"/>
    </row>
    <row r="36" spans="1:250" ht="18" customHeight="1" x14ac:dyDescent="0.25">
      <c r="J36" s="210"/>
      <c r="K36" s="210"/>
      <c r="L36" s="210"/>
      <c r="M36" s="210"/>
      <c r="N36" s="210"/>
      <c r="O36" s="210"/>
      <c r="P36" s="210"/>
      <c r="Q36" s="210"/>
      <c r="U36" s="38">
        <v>2049</v>
      </c>
      <c r="V36" s="38"/>
      <c r="W36" s="38"/>
      <c r="X36" s="38"/>
      <c r="Y36" s="38"/>
      <c r="IM36" s="49"/>
      <c r="IN36" s="49"/>
      <c r="IO36" s="49"/>
      <c r="IP36" s="38"/>
    </row>
    <row r="37" spans="1:250" ht="21" customHeight="1" x14ac:dyDescent="0.25">
      <c r="J37" s="210"/>
      <c r="K37" s="210"/>
      <c r="L37" s="210"/>
      <c r="M37" s="210"/>
      <c r="N37" s="210"/>
      <c r="O37" s="210"/>
      <c r="P37" s="210"/>
      <c r="Q37" s="210"/>
      <c r="U37" s="38">
        <v>2050</v>
      </c>
      <c r="V37" s="38"/>
      <c r="W37" s="38"/>
      <c r="X37" s="38"/>
      <c r="Y37" s="38"/>
      <c r="IM37" s="49"/>
      <c r="IN37" s="49"/>
      <c r="IO37" s="49"/>
      <c r="IP37" s="38"/>
    </row>
    <row r="38" spans="1:250" ht="18" customHeight="1" x14ac:dyDescent="0.25">
      <c r="J38" s="210"/>
      <c r="K38" s="210"/>
      <c r="L38" s="210"/>
      <c r="M38" s="210"/>
      <c r="N38" s="210"/>
      <c r="O38" s="210"/>
      <c r="P38" s="210"/>
      <c r="Q38" s="210"/>
      <c r="U38" s="38">
        <v>2051</v>
      </c>
      <c r="V38" s="38"/>
      <c r="W38" s="38"/>
      <c r="X38" s="38"/>
      <c r="Y38" s="38"/>
      <c r="IM38" s="49"/>
      <c r="IN38" s="49"/>
      <c r="IO38" s="49"/>
      <c r="IP38" s="38"/>
    </row>
    <row r="39" spans="1:250" ht="18" customHeight="1" x14ac:dyDescent="0.25">
      <c r="J39" s="210"/>
      <c r="K39" s="210"/>
      <c r="L39" s="210"/>
      <c r="M39" s="210"/>
      <c r="N39" s="210"/>
      <c r="O39" s="210"/>
      <c r="P39" s="210"/>
      <c r="Q39" s="210"/>
      <c r="U39" s="38">
        <v>2052</v>
      </c>
      <c r="V39" s="38"/>
      <c r="W39" s="38"/>
      <c r="X39" s="38"/>
      <c r="Y39" s="38"/>
      <c r="IM39" s="49"/>
      <c r="IN39" s="49"/>
      <c r="IO39" s="49"/>
      <c r="IP39" s="38"/>
    </row>
    <row r="40" spans="1:250" ht="18" customHeight="1" x14ac:dyDescent="0.25">
      <c r="J40" s="210"/>
      <c r="K40" s="210"/>
      <c r="L40" s="210"/>
      <c r="M40" s="210"/>
      <c r="N40" s="210"/>
      <c r="O40" s="210"/>
      <c r="P40" s="210"/>
      <c r="Q40" s="210"/>
      <c r="U40" s="38">
        <v>2053</v>
      </c>
      <c r="V40" s="38"/>
      <c r="W40" s="38"/>
      <c r="X40" s="38"/>
      <c r="Y40" s="38"/>
      <c r="IM40" s="49"/>
      <c r="IN40" s="49"/>
      <c r="IO40" s="49"/>
      <c r="IP40" s="38"/>
    </row>
    <row r="41" spans="1:250" ht="18" customHeight="1" x14ac:dyDescent="0.25">
      <c r="J41" s="48"/>
      <c r="K41" s="48"/>
      <c r="L41" s="48"/>
      <c r="M41" s="48"/>
      <c r="N41" s="48"/>
      <c r="O41" s="48"/>
      <c r="P41" s="48"/>
      <c r="Q41" s="48"/>
      <c r="U41" s="38">
        <v>2054</v>
      </c>
      <c r="V41" s="38"/>
      <c r="W41" s="38"/>
      <c r="X41" s="38"/>
      <c r="Y41" s="38"/>
      <c r="IM41" s="49"/>
      <c r="IN41" s="49"/>
      <c r="IO41" s="49"/>
      <c r="IP41" s="38"/>
    </row>
    <row r="42" spans="1:250" x14ac:dyDescent="0.25">
      <c r="J42" s="48"/>
      <c r="K42" s="48"/>
      <c r="L42" s="48"/>
      <c r="M42" s="48"/>
      <c r="N42" s="48"/>
      <c r="O42" s="48"/>
      <c r="P42" s="48"/>
      <c r="Q42" s="48"/>
      <c r="U42" s="38">
        <v>2055</v>
      </c>
      <c r="V42" s="38"/>
      <c r="W42" s="38"/>
      <c r="X42" s="38"/>
      <c r="Y42" s="38"/>
      <c r="IM42" s="49"/>
      <c r="IN42" s="49"/>
      <c r="IO42" s="49"/>
      <c r="IP42" s="38"/>
    </row>
    <row r="43" spans="1:250" x14ac:dyDescent="0.25">
      <c r="J43" s="48"/>
      <c r="K43" s="48"/>
      <c r="L43" s="48"/>
      <c r="M43" s="48"/>
      <c r="N43" s="48"/>
      <c r="O43" s="48"/>
      <c r="P43" s="48"/>
      <c r="Q43" s="48"/>
      <c r="U43" s="38">
        <v>2056</v>
      </c>
      <c r="V43" s="38"/>
      <c r="W43" s="38"/>
      <c r="X43" s="38"/>
      <c r="Y43" s="38"/>
      <c r="IM43" s="49"/>
      <c r="IN43" s="49"/>
      <c r="IO43" s="49"/>
      <c r="IP43" s="38"/>
    </row>
    <row r="44" spans="1:250" x14ac:dyDescent="0.25">
      <c r="J44" s="48"/>
      <c r="K44" s="48"/>
      <c r="L44" s="48"/>
      <c r="M44" s="48"/>
      <c r="N44" s="48"/>
      <c r="O44" s="48"/>
      <c r="P44" s="48"/>
      <c r="Q44" s="48"/>
      <c r="U44" s="38">
        <v>2057</v>
      </c>
      <c r="V44" s="38"/>
      <c r="W44" s="38"/>
      <c r="X44" s="38"/>
      <c r="Y44" s="38"/>
      <c r="IM44" s="49"/>
      <c r="IN44" s="49"/>
      <c r="IO44" s="49"/>
      <c r="IP44" s="38"/>
    </row>
    <row r="45" spans="1:250" x14ac:dyDescent="0.25">
      <c r="J45" s="48"/>
      <c r="K45" s="48"/>
      <c r="L45" s="48"/>
      <c r="M45" s="48"/>
      <c r="N45" s="48"/>
      <c r="O45" s="48"/>
      <c r="P45" s="48"/>
      <c r="Q45" s="48"/>
      <c r="U45" s="38">
        <v>2058</v>
      </c>
      <c r="V45" s="38"/>
      <c r="W45" s="38"/>
      <c r="X45" s="38"/>
      <c r="Y45" s="38"/>
      <c r="IM45" s="49"/>
      <c r="IN45" s="49"/>
      <c r="IO45" s="49"/>
      <c r="IP45" s="38"/>
    </row>
    <row r="46" spans="1:250" x14ac:dyDescent="0.25">
      <c r="J46" s="48"/>
      <c r="K46" s="48"/>
      <c r="L46" s="48"/>
      <c r="M46" s="48"/>
      <c r="N46" s="48"/>
      <c r="O46" s="48"/>
      <c r="P46" s="48"/>
      <c r="Q46" s="48"/>
      <c r="U46" s="38">
        <v>2059</v>
      </c>
      <c r="V46" s="38"/>
      <c r="W46" s="38"/>
      <c r="X46" s="38"/>
      <c r="Y46" s="38"/>
      <c r="IM46" s="49"/>
      <c r="IN46" s="49"/>
      <c r="IO46" s="49"/>
      <c r="IP46" s="38"/>
    </row>
    <row r="47" spans="1:250" x14ac:dyDescent="0.25">
      <c r="J47" s="48"/>
      <c r="K47" s="48"/>
      <c r="L47" s="48"/>
      <c r="M47" s="48"/>
      <c r="N47" s="48"/>
      <c r="O47" s="48"/>
      <c r="P47" s="48"/>
      <c r="Q47" s="48"/>
      <c r="U47" s="38">
        <v>2060</v>
      </c>
      <c r="V47" s="38"/>
      <c r="W47" s="38"/>
      <c r="X47" s="38"/>
      <c r="Y47" s="38"/>
      <c r="IM47" s="49"/>
      <c r="IN47" s="49"/>
      <c r="IO47" s="49"/>
      <c r="IP47" s="38"/>
    </row>
    <row r="48" spans="1:250" x14ac:dyDescent="0.25">
      <c r="J48" s="48"/>
      <c r="K48" s="48"/>
      <c r="L48" s="48"/>
      <c r="M48" s="48"/>
      <c r="N48" s="48"/>
      <c r="O48" s="48"/>
      <c r="P48" s="48"/>
      <c r="Q48" s="48"/>
      <c r="U48" s="38">
        <v>2061</v>
      </c>
      <c r="V48" s="38"/>
      <c r="W48" s="38"/>
      <c r="X48" s="38"/>
      <c r="Y48" s="38"/>
      <c r="IM48" s="49"/>
      <c r="IN48" s="49"/>
      <c r="IO48" s="49"/>
      <c r="IP48" s="38"/>
    </row>
    <row r="49" spans="21:250" x14ac:dyDescent="0.25">
      <c r="U49" s="38">
        <v>2062</v>
      </c>
      <c r="V49" s="38"/>
      <c r="W49" s="38"/>
      <c r="X49" s="38"/>
      <c r="Y49" s="38"/>
      <c r="IM49" s="49"/>
      <c r="IN49" s="49"/>
      <c r="IO49" s="49"/>
      <c r="IP49" s="38"/>
    </row>
    <row r="50" spans="21:250" x14ac:dyDescent="0.25">
      <c r="U50" s="38">
        <v>2063</v>
      </c>
      <c r="V50" s="38"/>
      <c r="W50" s="38"/>
      <c r="X50" s="38"/>
      <c r="Y50" s="38"/>
      <c r="IM50" s="49"/>
      <c r="IN50" s="49"/>
      <c r="IO50" s="49"/>
      <c r="IP50" s="38"/>
    </row>
    <row r="51" spans="21:250" x14ac:dyDescent="0.25">
      <c r="U51" s="38">
        <v>2064</v>
      </c>
      <c r="V51" s="38"/>
      <c r="W51" s="38"/>
      <c r="X51" s="38"/>
      <c r="Y51" s="38"/>
      <c r="IM51" s="49"/>
      <c r="IN51" s="49"/>
      <c r="IO51" s="49"/>
      <c r="IP51" s="38"/>
    </row>
    <row r="52" spans="21:250" x14ac:dyDescent="0.25">
      <c r="U52" s="38">
        <v>2065</v>
      </c>
      <c r="V52" s="38"/>
      <c r="W52" s="38"/>
      <c r="X52" s="38"/>
      <c r="Y52" s="38"/>
      <c r="IM52" s="49"/>
      <c r="IN52" s="49"/>
      <c r="IO52" s="49"/>
      <c r="IP52" s="38"/>
    </row>
    <row r="53" spans="21:250" x14ac:dyDescent="0.25">
      <c r="U53" s="38">
        <v>2066</v>
      </c>
      <c r="V53" s="38"/>
      <c r="W53" s="38"/>
      <c r="X53" s="38"/>
      <c r="Y53" s="38"/>
      <c r="IM53" s="49"/>
      <c r="IN53" s="49"/>
      <c r="IO53" s="49"/>
      <c r="IP53" s="38"/>
    </row>
    <row r="54" spans="21:250" x14ac:dyDescent="0.25">
      <c r="U54" s="38">
        <v>2067</v>
      </c>
      <c r="V54" s="38"/>
      <c r="W54" s="38"/>
      <c r="X54" s="38"/>
      <c r="Y54" s="38"/>
      <c r="IM54" s="49"/>
      <c r="IN54" s="49"/>
      <c r="IO54" s="49"/>
      <c r="IP54" s="38"/>
    </row>
    <row r="55" spans="21:250" x14ac:dyDescent="0.25">
      <c r="U55" s="38">
        <v>2068</v>
      </c>
      <c r="V55" s="38"/>
      <c r="W55" s="38"/>
      <c r="X55" s="38"/>
      <c r="Y55" s="38"/>
      <c r="IM55" s="49"/>
      <c r="IN55" s="49"/>
      <c r="IO55" s="49"/>
      <c r="IP55" s="38"/>
    </row>
    <row r="56" spans="21:250" x14ac:dyDescent="0.25">
      <c r="U56" s="38">
        <v>2069</v>
      </c>
      <c r="V56" s="38"/>
      <c r="W56" s="38"/>
      <c r="X56" s="38"/>
      <c r="Y56" s="38"/>
      <c r="IM56" s="49"/>
      <c r="IN56" s="49"/>
      <c r="IO56" s="49"/>
      <c r="IP56" s="38"/>
    </row>
    <row r="57" spans="21:250" x14ac:dyDescent="0.25">
      <c r="U57" s="38">
        <v>2070</v>
      </c>
      <c r="V57" s="38"/>
      <c r="W57" s="38"/>
      <c r="X57" s="38"/>
      <c r="Y57" s="38"/>
      <c r="IM57" s="49"/>
      <c r="IN57" s="49"/>
      <c r="IO57" s="49"/>
      <c r="IP57" s="38"/>
    </row>
    <row r="58" spans="21:250" x14ac:dyDescent="0.25">
      <c r="U58" s="38">
        <v>2071</v>
      </c>
      <c r="V58" s="38"/>
      <c r="W58" s="38"/>
      <c r="X58" s="38"/>
      <c r="Y58" s="38"/>
      <c r="IM58" s="49"/>
      <c r="IN58" s="49"/>
      <c r="IO58" s="49"/>
      <c r="IP58" s="38"/>
    </row>
    <row r="59" spans="21:250" x14ac:dyDescent="0.25">
      <c r="U59" s="38">
        <v>2072</v>
      </c>
      <c r="V59" s="38"/>
      <c r="W59" s="38"/>
      <c r="X59" s="38"/>
      <c r="Y59" s="38"/>
      <c r="IM59" s="49"/>
      <c r="IN59" s="49"/>
      <c r="IO59" s="49"/>
      <c r="IP59" s="38"/>
    </row>
    <row r="60" spans="21:250" x14ac:dyDescent="0.25">
      <c r="U60" s="38">
        <v>2073</v>
      </c>
      <c r="V60" s="38"/>
      <c r="W60" s="38"/>
      <c r="X60" s="38"/>
      <c r="Y60" s="38"/>
      <c r="IM60" s="49"/>
      <c r="IN60" s="49"/>
      <c r="IO60" s="49"/>
      <c r="IP60" s="38"/>
    </row>
    <row r="61" spans="21:250" x14ac:dyDescent="0.25">
      <c r="U61" s="38">
        <v>2074</v>
      </c>
      <c r="V61" s="38"/>
      <c r="W61" s="38"/>
      <c r="X61" s="38"/>
      <c r="Y61" s="38"/>
      <c r="IM61" s="49"/>
      <c r="IN61" s="49"/>
      <c r="IO61" s="49"/>
      <c r="IP61" s="38"/>
    </row>
    <row r="62" spans="21:250" x14ac:dyDescent="0.25">
      <c r="U62" s="38">
        <v>2075</v>
      </c>
      <c r="V62" s="38"/>
      <c r="W62" s="38"/>
      <c r="X62" s="38"/>
      <c r="Y62" s="38"/>
      <c r="IM62" s="49"/>
      <c r="IN62" s="49"/>
      <c r="IO62" s="49"/>
      <c r="IP62" s="38"/>
    </row>
    <row r="63" spans="21:250" x14ac:dyDescent="0.25">
      <c r="U63" s="38">
        <v>2076</v>
      </c>
      <c r="V63" s="38"/>
      <c r="W63" s="38"/>
      <c r="X63" s="38"/>
      <c r="Y63" s="38"/>
      <c r="IM63" s="49"/>
      <c r="IN63" s="49"/>
      <c r="IO63" s="49"/>
      <c r="IP63" s="38"/>
    </row>
    <row r="64" spans="21:250" x14ac:dyDescent="0.25">
      <c r="U64" s="38">
        <v>2077</v>
      </c>
      <c r="V64" s="38"/>
      <c r="W64" s="38"/>
      <c r="X64" s="38"/>
      <c r="Y64" s="38"/>
      <c r="IM64" s="49"/>
      <c r="IN64" s="49"/>
      <c r="IO64" s="49"/>
      <c r="IP64" s="38"/>
    </row>
    <row r="65" spans="21:250" x14ac:dyDescent="0.25">
      <c r="U65" s="38">
        <v>2078</v>
      </c>
      <c r="V65" s="38"/>
      <c r="W65" s="38"/>
      <c r="X65" s="38"/>
      <c r="Y65" s="38"/>
      <c r="IM65" s="49"/>
      <c r="IN65" s="49"/>
      <c r="IO65" s="49"/>
      <c r="IP65" s="38"/>
    </row>
    <row r="66" spans="21:250" x14ac:dyDescent="0.25">
      <c r="U66" s="38">
        <v>2079</v>
      </c>
      <c r="V66" s="38"/>
      <c r="W66" s="38"/>
      <c r="X66" s="38"/>
      <c r="Y66" s="38"/>
      <c r="IM66" s="49"/>
      <c r="IN66" s="49"/>
      <c r="IO66" s="49"/>
      <c r="IP66" s="38"/>
    </row>
    <row r="67" spans="21:250" x14ac:dyDescent="0.25">
      <c r="U67" s="38">
        <v>2080</v>
      </c>
      <c r="V67" s="38"/>
      <c r="W67" s="38"/>
      <c r="X67" s="38"/>
      <c r="Y67" s="38"/>
      <c r="IM67" s="49"/>
      <c r="IN67" s="49"/>
      <c r="IO67" s="49"/>
      <c r="IP67" s="38"/>
    </row>
    <row r="68" spans="21:250" x14ac:dyDescent="0.25">
      <c r="U68" s="38">
        <v>2081</v>
      </c>
      <c r="V68" s="38"/>
      <c r="W68" s="38"/>
      <c r="X68" s="38"/>
      <c r="Y68" s="38"/>
      <c r="IM68" s="49"/>
      <c r="IN68" s="49"/>
      <c r="IO68" s="49"/>
      <c r="IP68" s="38"/>
    </row>
    <row r="69" spans="21:250" x14ac:dyDescent="0.25">
      <c r="U69" s="38">
        <v>2082</v>
      </c>
      <c r="V69" s="38"/>
      <c r="W69" s="38"/>
      <c r="X69" s="38"/>
      <c r="Y69" s="38"/>
      <c r="IM69" s="49"/>
      <c r="IN69" s="49"/>
      <c r="IO69" s="49"/>
      <c r="IP69" s="38"/>
    </row>
    <row r="70" spans="21:250" x14ac:dyDescent="0.25">
      <c r="U70" s="38">
        <v>2083</v>
      </c>
      <c r="V70" s="38"/>
      <c r="W70" s="38"/>
      <c r="X70" s="38"/>
      <c r="Y70" s="38"/>
      <c r="IM70" s="49"/>
      <c r="IN70" s="49"/>
      <c r="IO70" s="49"/>
      <c r="IP70" s="38"/>
    </row>
    <row r="71" spans="21:250" x14ac:dyDescent="0.25">
      <c r="U71" s="38">
        <v>2084</v>
      </c>
      <c r="V71" s="38"/>
      <c r="W71" s="38"/>
      <c r="X71" s="38"/>
      <c r="Y71" s="38"/>
      <c r="IM71" s="49"/>
      <c r="IN71" s="49"/>
      <c r="IO71" s="49"/>
      <c r="IP71" s="38"/>
    </row>
    <row r="72" spans="21:250" x14ac:dyDescent="0.25">
      <c r="U72" s="38">
        <v>2085</v>
      </c>
      <c r="V72" s="38"/>
      <c r="W72" s="38"/>
      <c r="X72" s="38"/>
      <c r="Y72" s="38"/>
      <c r="IM72" s="49"/>
      <c r="IN72" s="49"/>
      <c r="IO72" s="49"/>
      <c r="IP72" s="38"/>
    </row>
    <row r="73" spans="21:250" x14ac:dyDescent="0.25">
      <c r="U73" s="38">
        <v>2086</v>
      </c>
      <c r="V73" s="38"/>
      <c r="W73" s="38"/>
      <c r="X73" s="38"/>
      <c r="Y73" s="38"/>
      <c r="IM73" s="49"/>
      <c r="IN73" s="49"/>
      <c r="IO73" s="49"/>
      <c r="IP73" s="38"/>
    </row>
    <row r="74" spans="21:250" x14ac:dyDescent="0.25">
      <c r="U74" s="38">
        <v>2087</v>
      </c>
      <c r="V74" s="38"/>
      <c r="W74" s="38"/>
      <c r="X74" s="38"/>
      <c r="Y74" s="38"/>
      <c r="IM74" s="49"/>
      <c r="IN74" s="49"/>
      <c r="IO74" s="49"/>
      <c r="IP74" s="38"/>
    </row>
    <row r="75" spans="21:250" x14ac:dyDescent="0.25">
      <c r="U75" s="38">
        <v>2088</v>
      </c>
      <c r="V75" s="38"/>
      <c r="W75" s="38"/>
      <c r="X75" s="38"/>
      <c r="Y75" s="38"/>
      <c r="IM75" s="49"/>
      <c r="IN75" s="49"/>
      <c r="IO75" s="49"/>
      <c r="IP75" s="38"/>
    </row>
    <row r="76" spans="21:250" x14ac:dyDescent="0.25">
      <c r="U76" s="38">
        <v>2089</v>
      </c>
      <c r="V76" s="38"/>
      <c r="W76" s="38"/>
      <c r="X76" s="38"/>
      <c r="Y76" s="38"/>
      <c r="IM76" s="49"/>
      <c r="IN76" s="49"/>
      <c r="IO76" s="49"/>
      <c r="IP76" s="38"/>
    </row>
    <row r="77" spans="21:250" x14ac:dyDescent="0.25">
      <c r="U77" s="38">
        <v>2090</v>
      </c>
      <c r="V77" s="38"/>
      <c r="W77" s="38"/>
      <c r="X77" s="38"/>
      <c r="Y77" s="38"/>
      <c r="IM77" s="49"/>
      <c r="IN77" s="49"/>
      <c r="IO77" s="49"/>
      <c r="IP77" s="38"/>
    </row>
    <row r="78" spans="21:250" x14ac:dyDescent="0.25">
      <c r="U78" s="38">
        <v>2091</v>
      </c>
      <c r="V78" s="38"/>
      <c r="W78" s="38"/>
      <c r="X78" s="38"/>
      <c r="Y78" s="38"/>
      <c r="IM78" s="49"/>
      <c r="IN78" s="49"/>
      <c r="IO78" s="49"/>
      <c r="IP78" s="38"/>
    </row>
    <row r="79" spans="21:250" x14ac:dyDescent="0.25">
      <c r="U79" s="38">
        <v>2092</v>
      </c>
      <c r="V79" s="38"/>
      <c r="W79" s="38"/>
      <c r="X79" s="38"/>
      <c r="Y79" s="38"/>
      <c r="IM79" s="49"/>
      <c r="IN79" s="49"/>
      <c r="IO79" s="49"/>
      <c r="IP79" s="38"/>
    </row>
    <row r="80" spans="21:250" x14ac:dyDescent="0.25">
      <c r="U80" s="38">
        <v>2093</v>
      </c>
      <c r="V80" s="38"/>
      <c r="W80" s="38"/>
      <c r="X80" s="38"/>
      <c r="Y80" s="38"/>
      <c r="IM80" s="49"/>
      <c r="IN80" s="49"/>
      <c r="IO80" s="49"/>
      <c r="IP80" s="38"/>
    </row>
    <row r="81" spans="21:255" x14ac:dyDescent="0.25">
      <c r="U81" s="38">
        <v>2094</v>
      </c>
      <c r="V81" s="38"/>
      <c r="W81" s="38"/>
      <c r="X81" s="38"/>
      <c r="Y81" s="38"/>
      <c r="IM81" s="49"/>
      <c r="IN81" s="49"/>
      <c r="IO81" s="49"/>
      <c r="IP81" s="38"/>
    </row>
    <row r="82" spans="21:255" x14ac:dyDescent="0.25">
      <c r="U82" s="38">
        <v>2095</v>
      </c>
      <c r="V82" s="38"/>
      <c r="W82" s="38"/>
      <c r="X82" s="38"/>
      <c r="Y82" s="38"/>
      <c r="IM82" s="49"/>
      <c r="IN82" s="49"/>
      <c r="IO82" s="49"/>
      <c r="IP82" s="38"/>
    </row>
    <row r="83" spans="21:255" x14ac:dyDescent="0.25">
      <c r="U83" s="38">
        <v>2096</v>
      </c>
      <c r="V83" s="38"/>
      <c r="W83" s="38"/>
      <c r="X83" s="38"/>
      <c r="Y83" s="38"/>
      <c r="IM83" s="49"/>
      <c r="IN83" s="49"/>
      <c r="IO83" s="49"/>
      <c r="IP83" s="38"/>
    </row>
    <row r="84" spans="21:255" x14ac:dyDescent="0.25">
      <c r="U84" s="38">
        <v>2097</v>
      </c>
      <c r="V84" s="38"/>
      <c r="W84" s="38"/>
      <c r="X84" s="38"/>
      <c r="Y84" s="38"/>
      <c r="IM84" s="49"/>
      <c r="IN84" s="49"/>
      <c r="IO84" s="49"/>
      <c r="IP84" s="38"/>
    </row>
    <row r="85" spans="21:255" x14ac:dyDescent="0.25">
      <c r="U85" s="38">
        <v>2098</v>
      </c>
      <c r="V85" s="38"/>
      <c r="W85" s="38"/>
      <c r="X85" s="38"/>
      <c r="Y85" s="38"/>
      <c r="IM85" s="49"/>
      <c r="IN85" s="49"/>
      <c r="IO85" s="49"/>
      <c r="IP85" s="38"/>
    </row>
    <row r="86" spans="21:255" x14ac:dyDescent="0.25">
      <c r="U86" s="38">
        <v>2099</v>
      </c>
      <c r="V86" s="38"/>
      <c r="W86" s="38"/>
      <c r="X86" s="38"/>
      <c r="Y86" s="38"/>
      <c r="IM86" s="49"/>
      <c r="IN86" s="49"/>
      <c r="IO86" s="49"/>
      <c r="IP86" s="38"/>
    </row>
    <row r="87" spans="21:255" x14ac:dyDescent="0.25">
      <c r="U87" s="38">
        <v>2097</v>
      </c>
      <c r="V87" s="38"/>
      <c r="W87" s="38"/>
      <c r="X87" s="38"/>
      <c r="Y87" s="38"/>
      <c r="IM87" s="49"/>
      <c r="IN87" s="49"/>
      <c r="IO87" s="49"/>
      <c r="IP87" s="49"/>
    </row>
    <row r="88" spans="21:255" x14ac:dyDescent="0.25">
      <c r="U88" s="49"/>
      <c r="V88" s="49"/>
      <c r="W88" s="49"/>
      <c r="X88" s="49"/>
      <c r="Y88" s="49"/>
      <c r="IM88" s="49"/>
      <c r="IN88" s="49"/>
      <c r="IO88" s="49"/>
      <c r="IP88" s="49"/>
      <c r="IQ88" s="49"/>
      <c r="IR88" s="49"/>
      <c r="IS88" s="49"/>
      <c r="IT88" s="49"/>
      <c r="IU88" s="49"/>
    </row>
    <row r="89" spans="21:255" x14ac:dyDescent="0.25">
      <c r="IM89" s="49"/>
      <c r="IN89" s="49"/>
      <c r="IO89" s="49"/>
      <c r="IP89" s="49"/>
      <c r="IQ89" s="49"/>
      <c r="IR89" s="49"/>
      <c r="IS89" s="49"/>
      <c r="IT89" s="49"/>
      <c r="IU89" s="49"/>
    </row>
    <row r="90" spans="21:255" x14ac:dyDescent="0.25">
      <c r="IM90" s="49"/>
      <c r="IN90" s="49"/>
      <c r="IO90" s="49"/>
      <c r="IP90" s="49"/>
      <c r="IQ90" s="49"/>
      <c r="IR90" s="49"/>
      <c r="IS90" s="49"/>
      <c r="IT90" s="49"/>
      <c r="IU90" s="49"/>
    </row>
    <row r="91" spans="21:255" x14ac:dyDescent="0.25">
      <c r="IM91" s="49"/>
      <c r="IN91" s="49"/>
      <c r="IO91" s="49"/>
      <c r="IP91" s="49"/>
      <c r="IQ91" s="49"/>
      <c r="IR91" s="49"/>
      <c r="IS91" s="49"/>
      <c r="IT91" s="49"/>
      <c r="IU91" s="49"/>
    </row>
    <row r="92" spans="21:255" x14ac:dyDescent="0.25">
      <c r="IM92" s="49"/>
      <c r="IN92" s="49"/>
      <c r="IO92" s="49"/>
      <c r="IP92" s="49"/>
      <c r="IQ92" s="49"/>
      <c r="IR92" s="49"/>
      <c r="IS92" s="49"/>
      <c r="IT92" s="49"/>
      <c r="IU92" s="49"/>
    </row>
    <row r="93" spans="21:255" x14ac:dyDescent="0.25">
      <c r="IM93" s="49"/>
      <c r="IN93" s="49"/>
      <c r="IO93" s="49"/>
      <c r="IP93" s="49"/>
      <c r="IT93" s="49"/>
      <c r="IU93" s="49"/>
    </row>
    <row r="94" spans="21:255" x14ac:dyDescent="0.25">
      <c r="IM94" s="49"/>
      <c r="IN94" s="49"/>
      <c r="IO94" s="49"/>
      <c r="IP94" s="49"/>
      <c r="IT94" s="49"/>
      <c r="IU94" s="49"/>
    </row>
    <row r="95" spans="21:255" x14ac:dyDescent="0.25">
      <c r="IM95" s="49"/>
      <c r="IN95" s="49"/>
      <c r="IO95" s="49"/>
      <c r="IP95" s="49"/>
      <c r="IT95" s="49"/>
      <c r="IU95" s="49"/>
    </row>
    <row r="96" spans="21:255" x14ac:dyDescent="0.25">
      <c r="IM96" s="49"/>
      <c r="IN96" s="49"/>
      <c r="IO96" s="49"/>
      <c r="IP96" s="49"/>
      <c r="IT96" s="49"/>
      <c r="IU96" s="49"/>
    </row>
    <row r="97" spans="247:255" x14ac:dyDescent="0.25">
      <c r="IM97" s="49"/>
      <c r="IN97" s="49"/>
      <c r="IO97" s="49"/>
      <c r="IP97" s="49"/>
      <c r="IT97" s="49"/>
      <c r="IU97" s="49"/>
    </row>
    <row r="98" spans="247:255" x14ac:dyDescent="0.25">
      <c r="IM98" s="49"/>
      <c r="IN98" s="49"/>
      <c r="IO98" s="49"/>
      <c r="IP98" s="49"/>
      <c r="IT98" s="49"/>
      <c r="IU98" s="49"/>
    </row>
  </sheetData>
  <sheetProtection password="B44F" sheet="1" objects="1" scenarios="1" selectLockedCells="1"/>
  <dataConsolidate/>
  <mergeCells count="43">
    <mergeCell ref="A1:H1"/>
    <mergeCell ref="I1:R1"/>
    <mergeCell ref="J6:Q6"/>
    <mergeCell ref="J7:Q7"/>
    <mergeCell ref="J8:P8"/>
    <mergeCell ref="A9:H10"/>
    <mergeCell ref="J9:Q9"/>
    <mergeCell ref="J10:Q10"/>
    <mergeCell ref="J15:Q15"/>
    <mergeCell ref="J16:Q16"/>
    <mergeCell ref="J17:Q17"/>
    <mergeCell ref="C18:G18"/>
    <mergeCell ref="J18:Q18"/>
    <mergeCell ref="J11:Q11"/>
    <mergeCell ref="J12:Q12"/>
    <mergeCell ref="J13:Q13"/>
    <mergeCell ref="J14:Q14"/>
    <mergeCell ref="C19:G19"/>
    <mergeCell ref="J19:Q19"/>
    <mergeCell ref="J21:Q21"/>
    <mergeCell ref="J22:Q22"/>
    <mergeCell ref="J23:Q23"/>
    <mergeCell ref="J24:Q24"/>
    <mergeCell ref="J25:Q25"/>
    <mergeCell ref="J26:Q26"/>
    <mergeCell ref="J27:Q27"/>
    <mergeCell ref="B28:H28"/>
    <mergeCell ref="J28:Q28"/>
    <mergeCell ref="B29:H29"/>
    <mergeCell ref="J29:Q29"/>
    <mergeCell ref="B30:H30"/>
    <mergeCell ref="J30:Q30"/>
    <mergeCell ref="J31:Q31"/>
    <mergeCell ref="J38:Q38"/>
    <mergeCell ref="J39:Q39"/>
    <mergeCell ref="J40:Q40"/>
    <mergeCell ref="B31:H31"/>
    <mergeCell ref="B32:H32"/>
    <mergeCell ref="J33:Q33"/>
    <mergeCell ref="J34:Q34"/>
    <mergeCell ref="J35:Q35"/>
    <mergeCell ref="J36:Q36"/>
    <mergeCell ref="J37:Q37"/>
  </mergeCells>
  <dataValidations count="4">
    <dataValidation type="list" allowBlank="1" showInputMessage="1" showErrorMessage="1" sqref="C20:C21">
      <formula1>$T$4:$T$5</formula1>
    </dataValidation>
    <dataValidation type="list" allowBlank="1" showInputMessage="1" showErrorMessage="1" sqref="C23">
      <formula1>$U$3:$U$87</formula1>
    </dataValidation>
    <dataValidation type="list" allowBlank="1" showInputMessage="1" showErrorMessage="1" sqref="C22">
      <formula1>$V$3:$V$7</formula1>
    </dataValidation>
    <dataValidation showInputMessage="1" showErrorMessage="1" sqref="C19 D19:G20"/>
  </dataValidations>
  <hyperlinks>
    <hyperlink ref="B29:H29" location="'Биланс на состојба'!A1" display="БС: Биланс на состојба"/>
    <hyperlink ref="B30:H30" location="'Биланс на успех - природа'!A1" display="БУ: Биланс на успех"/>
    <hyperlink ref="B31:H31" location="'Паричен тек'!A1" display="ПТ: Извештај за паричните текови"/>
    <hyperlink ref="B32:H32" location="Капитал!A1" display="ПК: Извештај за промени во капиталот"/>
  </hyperlinks>
  <printOptions horizontalCentered="1"/>
  <pageMargins left="0.39370078740157483" right="0.39370078740157483" top="0.59055118110236227" bottom="0.59055118110236227" header="0.39370078740157483" footer="0.19685039370078741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1"/>
  <sheetViews>
    <sheetView view="pageBreakPreview" topLeftCell="A27" zoomScale="120" zoomScaleNormal="120" zoomScaleSheetLayoutView="120" workbookViewId="0">
      <selection activeCell="D15" sqref="D15"/>
    </sheetView>
  </sheetViews>
  <sheetFormatPr defaultColWidth="9.109375" defaultRowHeight="13.2" x14ac:dyDescent="0.25"/>
  <cols>
    <col min="1" max="1" width="65.5546875" style="95" customWidth="1"/>
    <col min="2" max="3" width="17.44140625" style="95" customWidth="1"/>
    <col min="4" max="4" width="10.33203125" style="95" customWidth="1"/>
    <col min="5" max="16384" width="9.109375" style="95"/>
  </cols>
  <sheetData>
    <row r="1" spans="1:6" x14ac:dyDescent="0.25">
      <c r="A1" s="94" t="s">
        <v>311</v>
      </c>
      <c r="B1" s="232" t="str">
        <f>'ФИ-Почетна'!$C$18</f>
        <v>ГД Гранит АД Скопје</v>
      </c>
      <c r="C1" s="232"/>
      <c r="D1" s="232"/>
    </row>
    <row r="2" spans="1:6" x14ac:dyDescent="0.25">
      <c r="A2" s="94" t="s">
        <v>319</v>
      </c>
      <c r="B2" s="96" t="str">
        <f>'ФИ-Почетна'!$C$22</f>
        <v>01.01 - 30.06</v>
      </c>
      <c r="C2" s="97"/>
      <c r="D2" s="98"/>
    </row>
    <row r="3" spans="1:6" x14ac:dyDescent="0.25">
      <c r="A3" s="94" t="s">
        <v>316</v>
      </c>
      <c r="B3" s="96">
        <f>'ФИ-Почетна'!$C$23</f>
        <v>2021</v>
      </c>
      <c r="C3" s="97"/>
      <c r="D3" s="98"/>
    </row>
    <row r="4" spans="1:6" x14ac:dyDescent="0.25">
      <c r="A4" s="99" t="s">
        <v>320</v>
      </c>
      <c r="B4" s="100" t="str">
        <f>'ФИ-Почетна'!$C$20</f>
        <v>да</v>
      </c>
      <c r="C4" s="101"/>
      <c r="D4" s="101"/>
      <c r="F4" s="102"/>
    </row>
    <row r="5" spans="1:6" x14ac:dyDescent="0.25">
      <c r="A5" s="99"/>
      <c r="B5" s="100"/>
      <c r="C5" s="101"/>
      <c r="D5" s="101"/>
      <c r="F5" s="102"/>
    </row>
    <row r="6" spans="1:6" ht="17.399999999999999" x14ac:dyDescent="0.25">
      <c r="A6" s="235" t="s">
        <v>376</v>
      </c>
      <c r="B6" s="235"/>
      <c r="C6" s="235"/>
      <c r="D6" s="235"/>
      <c r="F6" s="102"/>
    </row>
    <row r="7" spans="1:6" x14ac:dyDescent="0.25">
      <c r="A7" s="233" t="s">
        <v>377</v>
      </c>
      <c r="B7" s="233"/>
      <c r="C7" s="233"/>
      <c r="D7" s="233"/>
      <c r="F7" s="102"/>
    </row>
    <row r="8" spans="1:6" ht="12.75" customHeight="1" thickBot="1" x14ac:dyDescent="0.3">
      <c r="A8" s="101"/>
      <c r="B8" s="234" t="s">
        <v>24</v>
      </c>
      <c r="C8" s="234"/>
      <c r="D8" s="234"/>
      <c r="F8" s="102"/>
    </row>
    <row r="9" spans="1:6" s="105" customFormat="1" ht="33" customHeight="1" thickTop="1" thickBot="1" x14ac:dyDescent="0.3">
      <c r="A9" s="103" t="s">
        <v>22</v>
      </c>
      <c r="B9" s="104" t="s">
        <v>20</v>
      </c>
      <c r="C9" s="104" t="s">
        <v>36</v>
      </c>
      <c r="D9" s="104" t="s">
        <v>21</v>
      </c>
      <c r="F9" s="106"/>
    </row>
    <row r="10" spans="1:6" ht="14.4" thickTop="1" thickBot="1" x14ac:dyDescent="0.3">
      <c r="A10" s="78" t="s">
        <v>174</v>
      </c>
      <c r="B10" s="77"/>
      <c r="C10" s="77"/>
      <c r="D10" s="77"/>
      <c r="F10" s="106"/>
    </row>
    <row r="11" spans="1:6" ht="14.4" thickTop="1" thickBot="1" x14ac:dyDescent="0.3">
      <c r="A11" s="82" t="s">
        <v>159</v>
      </c>
      <c r="B11" s="70">
        <f>B12+B13+B18+B19+B25+B26</f>
        <v>3603734</v>
      </c>
      <c r="C11" s="70">
        <f>C12+C13+C18+C19+C25+C26</f>
        <v>3647636</v>
      </c>
      <c r="D11" s="70">
        <f t="shared" ref="D11:D35" si="0">IF(B11&lt;=0,0,C11/B11*100)</f>
        <v>101.2182364181152</v>
      </c>
      <c r="F11" s="106"/>
    </row>
    <row r="12" spans="1:6" ht="14.4" thickTop="1" thickBot="1" x14ac:dyDescent="0.3">
      <c r="A12" s="82" t="s">
        <v>160</v>
      </c>
      <c r="B12" s="89">
        <v>21548</v>
      </c>
      <c r="C12" s="89">
        <v>28646</v>
      </c>
      <c r="D12" s="70">
        <f t="shared" si="0"/>
        <v>132.94041210321143</v>
      </c>
      <c r="F12" s="106"/>
    </row>
    <row r="13" spans="1:6" ht="14.4" thickTop="1" thickBot="1" x14ac:dyDescent="0.3">
      <c r="A13" s="82" t="s">
        <v>293</v>
      </c>
      <c r="B13" s="70">
        <f>SUM(B14:B17)</f>
        <v>2464855</v>
      </c>
      <c r="C13" s="70">
        <f>SUM(C14:C17)</f>
        <v>2377397</v>
      </c>
      <c r="D13" s="70">
        <f t="shared" si="0"/>
        <v>96.45179939590767</v>
      </c>
      <c r="F13" s="106"/>
    </row>
    <row r="14" spans="1:6" ht="14.4" thickTop="1" thickBot="1" x14ac:dyDescent="0.3">
      <c r="A14" s="83" t="s">
        <v>297</v>
      </c>
      <c r="B14" s="72">
        <v>1087513</v>
      </c>
      <c r="C14" s="72">
        <v>1056367</v>
      </c>
      <c r="D14" s="71">
        <f t="shared" si="0"/>
        <v>97.136034235912589</v>
      </c>
      <c r="F14" s="106"/>
    </row>
    <row r="15" spans="1:6" ht="27.6" thickTop="1" thickBot="1" x14ac:dyDescent="0.3">
      <c r="A15" s="83" t="s">
        <v>259</v>
      </c>
      <c r="B15" s="72">
        <v>1214892</v>
      </c>
      <c r="C15" s="72">
        <v>1151181</v>
      </c>
      <c r="D15" s="71">
        <f t="shared" si="0"/>
        <v>94.755830147864998</v>
      </c>
      <c r="F15" s="106"/>
    </row>
    <row r="16" spans="1:6" ht="14.4" thickTop="1" thickBot="1" x14ac:dyDescent="0.3">
      <c r="A16" s="83" t="s">
        <v>260</v>
      </c>
      <c r="B16" s="72">
        <v>0</v>
      </c>
      <c r="C16" s="72"/>
      <c r="D16" s="71">
        <f t="shared" si="0"/>
        <v>0</v>
      </c>
      <c r="F16" s="106"/>
    </row>
    <row r="17" spans="1:6" ht="14.4" thickTop="1" thickBot="1" x14ac:dyDescent="0.3">
      <c r="A17" s="83" t="s">
        <v>163</v>
      </c>
      <c r="B17" s="72">
        <v>162450</v>
      </c>
      <c r="C17" s="72">
        <v>169849</v>
      </c>
      <c r="D17" s="71">
        <f t="shared" si="0"/>
        <v>104.55463219452139</v>
      </c>
      <c r="F17" s="106"/>
    </row>
    <row r="18" spans="1:6" ht="14.4" thickTop="1" thickBot="1" x14ac:dyDescent="0.3">
      <c r="A18" s="82" t="s">
        <v>294</v>
      </c>
      <c r="B18" s="89"/>
      <c r="C18" s="89"/>
      <c r="D18" s="70">
        <f t="shared" si="0"/>
        <v>0</v>
      </c>
      <c r="F18" s="106"/>
    </row>
    <row r="19" spans="1:6" ht="14.4" thickTop="1" thickBot="1" x14ac:dyDescent="0.3">
      <c r="A19" s="82" t="s">
        <v>295</v>
      </c>
      <c r="B19" s="70">
        <f>SUM(B20:B24)</f>
        <v>1117331</v>
      </c>
      <c r="C19" s="70">
        <f>SUM(C20:C24)</f>
        <v>1241593</v>
      </c>
      <c r="D19" s="70">
        <f t="shared" si="0"/>
        <v>111.12132394071227</v>
      </c>
      <c r="F19" s="106"/>
    </row>
    <row r="20" spans="1:6" ht="14.4" thickTop="1" thickBot="1" x14ac:dyDescent="0.3">
      <c r="A20" s="83" t="s">
        <v>161</v>
      </c>
      <c r="B20" s="72"/>
      <c r="C20" s="72">
        <v>0</v>
      </c>
      <c r="D20" s="71">
        <f t="shared" si="0"/>
        <v>0</v>
      </c>
      <c r="F20" s="106"/>
    </row>
    <row r="21" spans="1:6" ht="14.4" thickTop="1" thickBot="1" x14ac:dyDescent="0.3">
      <c r="A21" s="83" t="s">
        <v>162</v>
      </c>
      <c r="B21" s="72">
        <v>14042</v>
      </c>
      <c r="C21" s="72">
        <v>14042</v>
      </c>
      <c r="D21" s="71">
        <f t="shared" si="0"/>
        <v>100</v>
      </c>
      <c r="F21" s="106"/>
    </row>
    <row r="22" spans="1:6" ht="14.4" thickTop="1" thickBot="1" x14ac:dyDescent="0.3">
      <c r="A22" s="83" t="s">
        <v>261</v>
      </c>
      <c r="B22" s="72">
        <v>273369</v>
      </c>
      <c r="C22" s="72">
        <v>226740</v>
      </c>
      <c r="D22" s="71">
        <f t="shared" si="0"/>
        <v>82.942835508049555</v>
      </c>
      <c r="F22" s="106"/>
    </row>
    <row r="23" spans="1:6" ht="14.4" thickTop="1" thickBot="1" x14ac:dyDescent="0.3">
      <c r="A23" s="83" t="s">
        <v>164</v>
      </c>
      <c r="B23" s="72">
        <v>829896</v>
      </c>
      <c r="C23" s="72">
        <v>1000787</v>
      </c>
      <c r="D23" s="71">
        <f t="shared" si="0"/>
        <v>120.591857292962</v>
      </c>
      <c r="F23" s="106"/>
    </row>
    <row r="24" spans="1:6" ht="14.4" thickTop="1" thickBot="1" x14ac:dyDescent="0.3">
      <c r="A24" s="83" t="s">
        <v>262</v>
      </c>
      <c r="B24" s="72">
        <v>24</v>
      </c>
      <c r="C24" s="72">
        <v>24</v>
      </c>
      <c r="D24" s="71">
        <f t="shared" si="0"/>
        <v>100</v>
      </c>
      <c r="F24" s="106"/>
    </row>
    <row r="25" spans="1:6" ht="15.75" customHeight="1" thickTop="1" thickBot="1" x14ac:dyDescent="0.3">
      <c r="A25" s="82" t="s">
        <v>296</v>
      </c>
      <c r="B25" s="89">
        <v>0</v>
      </c>
      <c r="C25" s="89">
        <v>0</v>
      </c>
      <c r="D25" s="70">
        <f t="shared" si="0"/>
        <v>0</v>
      </c>
      <c r="F25" s="106"/>
    </row>
    <row r="26" spans="1:6" ht="14.4" thickTop="1" thickBot="1" x14ac:dyDescent="0.3">
      <c r="A26" s="82" t="s">
        <v>165</v>
      </c>
      <c r="B26" s="89"/>
      <c r="C26" s="89"/>
      <c r="D26" s="70">
        <f t="shared" si="0"/>
        <v>0</v>
      </c>
      <c r="F26" s="106"/>
    </row>
    <row r="27" spans="1:6" ht="14.4" thickTop="1" thickBot="1" x14ac:dyDescent="0.3">
      <c r="A27" s="82" t="s">
        <v>172</v>
      </c>
      <c r="B27" s="70">
        <f>SUM(B28:B33)</f>
        <v>3558473</v>
      </c>
      <c r="C27" s="70">
        <f>SUM(C28:C33)</f>
        <v>3733469</v>
      </c>
      <c r="D27" s="70">
        <f t="shared" si="0"/>
        <v>104.91772735102951</v>
      </c>
      <c r="F27" s="106"/>
    </row>
    <row r="28" spans="1:6" ht="14.4" thickTop="1" thickBot="1" x14ac:dyDescent="0.3">
      <c r="A28" s="84" t="s">
        <v>166</v>
      </c>
      <c r="B28" s="72">
        <v>1503947</v>
      </c>
      <c r="C28" s="72">
        <v>1506083</v>
      </c>
      <c r="D28" s="71">
        <f t="shared" si="0"/>
        <v>100.14202628151125</v>
      </c>
      <c r="F28" s="106"/>
    </row>
    <row r="29" spans="1:6" ht="15.75" customHeight="1" thickTop="1" thickBot="1" x14ac:dyDescent="0.3">
      <c r="A29" s="84" t="s">
        <v>167</v>
      </c>
      <c r="B29" s="72">
        <v>1772276</v>
      </c>
      <c r="C29" s="72">
        <v>1849494</v>
      </c>
      <c r="D29" s="71">
        <f t="shared" si="0"/>
        <v>104.3569963143438</v>
      </c>
      <c r="F29" s="106"/>
    </row>
    <row r="30" spans="1:6" ht="14.4" thickTop="1" thickBot="1" x14ac:dyDescent="0.3">
      <c r="A30" s="84" t="s">
        <v>168</v>
      </c>
      <c r="B30" s="72">
        <v>54503</v>
      </c>
      <c r="C30" s="72">
        <v>6066</v>
      </c>
      <c r="D30" s="71">
        <f t="shared" si="0"/>
        <v>11.12966258738051</v>
      </c>
      <c r="F30" s="106"/>
    </row>
    <row r="31" spans="1:6" ht="14.4" thickTop="1" thickBot="1" x14ac:dyDescent="0.3">
      <c r="A31" s="84" t="s">
        <v>169</v>
      </c>
      <c r="B31" s="72">
        <v>136986</v>
      </c>
      <c r="C31" s="72">
        <v>56686</v>
      </c>
      <c r="D31" s="71">
        <f t="shared" si="0"/>
        <v>41.380871037916286</v>
      </c>
      <c r="F31" s="106"/>
    </row>
    <row r="32" spans="1:6" ht="14.4" thickTop="1" thickBot="1" x14ac:dyDescent="0.3">
      <c r="A32" s="84" t="s">
        <v>170</v>
      </c>
      <c r="B32" s="72">
        <v>77919</v>
      </c>
      <c r="C32" s="72">
        <v>312507</v>
      </c>
      <c r="D32" s="71">
        <f t="shared" si="0"/>
        <v>401.06649212643902</v>
      </c>
      <c r="F32" s="106"/>
    </row>
    <row r="33" spans="1:6" ht="14.4" thickTop="1" thickBot="1" x14ac:dyDescent="0.3">
      <c r="A33" s="84" t="s">
        <v>301</v>
      </c>
      <c r="B33" s="72">
        <v>12842</v>
      </c>
      <c r="C33" s="72">
        <v>2633</v>
      </c>
      <c r="D33" s="71">
        <f t="shared" si="0"/>
        <v>20.503036910138608</v>
      </c>
      <c r="F33" s="106"/>
    </row>
    <row r="34" spans="1:6" ht="14.4" thickTop="1" thickBot="1" x14ac:dyDescent="0.3">
      <c r="A34" s="85" t="s">
        <v>173</v>
      </c>
      <c r="B34" s="70">
        <f>B11+B27</f>
        <v>7162207</v>
      </c>
      <c r="C34" s="70">
        <f>C11+C27</f>
        <v>7381105</v>
      </c>
      <c r="D34" s="70">
        <f t="shared" si="0"/>
        <v>103.05629256456842</v>
      </c>
      <c r="F34" s="106"/>
    </row>
    <row r="35" spans="1:6" ht="14.4" thickTop="1" thickBot="1" x14ac:dyDescent="0.3">
      <c r="A35" s="36" t="s">
        <v>171</v>
      </c>
      <c r="B35" s="72"/>
      <c r="C35" s="72"/>
      <c r="D35" s="71">
        <f t="shared" si="0"/>
        <v>0</v>
      </c>
      <c r="F35" s="106"/>
    </row>
    <row r="36" spans="1:6" ht="14.4" thickTop="1" thickBot="1" x14ac:dyDescent="0.3">
      <c r="A36" s="76" t="s">
        <v>263</v>
      </c>
      <c r="B36" s="75"/>
      <c r="C36" s="75"/>
      <c r="D36" s="75"/>
      <c r="F36" s="106"/>
    </row>
    <row r="37" spans="1:6" ht="14.4" thickTop="1" thickBot="1" x14ac:dyDescent="0.3">
      <c r="A37" s="86" t="s">
        <v>264</v>
      </c>
      <c r="B37" s="70">
        <f>(SUM(B38:B41))</f>
        <v>5546389</v>
      </c>
      <c r="C37" s="70">
        <f>(SUM(C38:C41))</f>
        <v>5727444</v>
      </c>
      <c r="D37" s="70">
        <f t="shared" ref="D37:D57" si="1">IF(B37&lt;=0,0,C37/B37*100)</f>
        <v>103.26437615536884</v>
      </c>
      <c r="F37" s="106"/>
    </row>
    <row r="38" spans="1:6" ht="14.4" thickTop="1" thickBot="1" x14ac:dyDescent="0.3">
      <c r="A38" s="83" t="s">
        <v>298</v>
      </c>
      <c r="B38" s="72">
        <v>932366</v>
      </c>
      <c r="C38" s="72">
        <v>932366</v>
      </c>
      <c r="D38" s="71">
        <f t="shared" si="1"/>
        <v>100</v>
      </c>
      <c r="F38" s="106"/>
    </row>
    <row r="39" spans="1:6" ht="14.4" thickTop="1" thickBot="1" x14ac:dyDescent="0.3">
      <c r="A39" s="87" t="s">
        <v>176</v>
      </c>
      <c r="B39" s="72">
        <v>1744317</v>
      </c>
      <c r="C39" s="72">
        <v>1952197</v>
      </c>
      <c r="D39" s="71">
        <f t="shared" si="1"/>
        <v>111.91755856303642</v>
      </c>
      <c r="F39" s="106"/>
    </row>
    <row r="40" spans="1:6" ht="14.4" thickTop="1" thickBot="1" x14ac:dyDescent="0.3">
      <c r="A40" s="83" t="s">
        <v>128</v>
      </c>
      <c r="B40" s="72">
        <v>2869706</v>
      </c>
      <c r="C40" s="72">
        <v>2842881</v>
      </c>
      <c r="D40" s="71">
        <f t="shared" si="1"/>
        <v>99.065235254064348</v>
      </c>
      <c r="F40" s="106"/>
    </row>
    <row r="41" spans="1:6" ht="14.4" thickTop="1" thickBot="1" x14ac:dyDescent="0.3">
      <c r="A41" s="83" t="s">
        <v>177</v>
      </c>
      <c r="B41" s="72"/>
      <c r="C41" s="72"/>
      <c r="D41" s="71">
        <f t="shared" si="1"/>
        <v>0</v>
      </c>
      <c r="F41" s="106"/>
    </row>
    <row r="42" spans="1:6" ht="14.4" thickTop="1" thickBot="1" x14ac:dyDescent="0.3">
      <c r="A42" s="88" t="s">
        <v>184</v>
      </c>
      <c r="B42" s="70">
        <f>B43+B51</f>
        <v>1615818</v>
      </c>
      <c r="C42" s="70">
        <f>C43+C51</f>
        <v>1653661</v>
      </c>
      <c r="D42" s="70">
        <f t="shared" si="1"/>
        <v>102.34203357061253</v>
      </c>
      <c r="F42" s="106"/>
    </row>
    <row r="43" spans="1:6" ht="14.4" thickTop="1" thickBot="1" x14ac:dyDescent="0.3">
      <c r="A43" s="85" t="s">
        <v>178</v>
      </c>
      <c r="B43" s="70">
        <f>SUM(B44:B50)</f>
        <v>1615787</v>
      </c>
      <c r="C43" s="70">
        <f>SUM(C44:C50)</f>
        <v>1653630</v>
      </c>
      <c r="D43" s="70">
        <f t="shared" si="1"/>
        <v>102.34207850415929</v>
      </c>
      <c r="F43" s="106"/>
    </row>
    <row r="44" spans="1:6" ht="14.4" thickTop="1" thickBot="1" x14ac:dyDescent="0.3">
      <c r="A44" s="83" t="s">
        <v>179</v>
      </c>
      <c r="B44" s="72">
        <v>1335308</v>
      </c>
      <c r="C44" s="72">
        <v>1208423</v>
      </c>
      <c r="D44" s="71">
        <f t="shared" si="1"/>
        <v>90.49769790939618</v>
      </c>
      <c r="F44" s="102"/>
    </row>
    <row r="45" spans="1:6" ht="14.4" thickTop="1" thickBot="1" x14ac:dyDescent="0.3">
      <c r="A45" s="84" t="s">
        <v>266</v>
      </c>
      <c r="B45" s="72">
        <v>0</v>
      </c>
      <c r="C45" s="72"/>
      <c r="D45" s="71">
        <f t="shared" si="1"/>
        <v>0</v>
      </c>
      <c r="F45" s="102"/>
    </row>
    <row r="46" spans="1:6" ht="14.4" thickTop="1" thickBot="1" x14ac:dyDescent="0.3">
      <c r="A46" s="84" t="s">
        <v>180</v>
      </c>
      <c r="B46" s="72">
        <v>0</v>
      </c>
      <c r="C46" s="72"/>
      <c r="D46" s="71">
        <f t="shared" si="1"/>
        <v>0</v>
      </c>
      <c r="F46" s="102"/>
    </row>
    <row r="47" spans="1:6" ht="14.4" thickTop="1" thickBot="1" x14ac:dyDescent="0.3">
      <c r="A47" s="84" t="s">
        <v>181</v>
      </c>
      <c r="B47" s="72">
        <v>26622</v>
      </c>
      <c r="C47" s="72">
        <v>19231</v>
      </c>
      <c r="D47" s="71">
        <f t="shared" si="1"/>
        <v>72.237247389377202</v>
      </c>
      <c r="F47" s="102"/>
    </row>
    <row r="48" spans="1:6" ht="14.4" thickTop="1" thickBot="1" x14ac:dyDescent="0.3">
      <c r="A48" s="84" t="s">
        <v>267</v>
      </c>
      <c r="B48" s="72">
        <v>189061</v>
      </c>
      <c r="C48" s="72">
        <v>242531</v>
      </c>
      <c r="D48" s="71">
        <f t="shared" si="1"/>
        <v>128.28187727770401</v>
      </c>
    </row>
    <row r="49" spans="1:4" ht="14.4" thickTop="1" thickBot="1" x14ac:dyDescent="0.3">
      <c r="A49" s="84" t="s">
        <v>302</v>
      </c>
      <c r="B49" s="72">
        <v>64796</v>
      </c>
      <c r="C49" s="72">
        <v>183445</v>
      </c>
      <c r="D49" s="71">
        <f t="shared" si="1"/>
        <v>283.11161182789061</v>
      </c>
    </row>
    <row r="50" spans="1:4" ht="27.6" thickTop="1" thickBot="1" x14ac:dyDescent="0.3">
      <c r="A50" s="84" t="s">
        <v>299</v>
      </c>
      <c r="B50" s="72">
        <v>0</v>
      </c>
      <c r="C50" s="72">
        <v>0</v>
      </c>
      <c r="D50" s="71">
        <f t="shared" si="1"/>
        <v>0</v>
      </c>
    </row>
    <row r="51" spans="1:4" ht="14.4" thickTop="1" thickBot="1" x14ac:dyDescent="0.3">
      <c r="A51" s="85" t="s">
        <v>182</v>
      </c>
      <c r="B51" s="70">
        <f>SUM(B52:B55)</f>
        <v>31</v>
      </c>
      <c r="C51" s="70">
        <f>SUM(C52:C55)</f>
        <v>31</v>
      </c>
      <c r="D51" s="70">
        <f t="shared" si="1"/>
        <v>100</v>
      </c>
    </row>
    <row r="52" spans="1:4" ht="17.25" customHeight="1" thickTop="1" thickBot="1" x14ac:dyDescent="0.3">
      <c r="A52" s="84" t="s">
        <v>325</v>
      </c>
      <c r="B52" s="72">
        <v>31</v>
      </c>
      <c r="C52" s="72">
        <v>31</v>
      </c>
      <c r="D52" s="71">
        <f t="shared" si="1"/>
        <v>100</v>
      </c>
    </row>
    <row r="53" spans="1:4" ht="15.75" customHeight="1" thickTop="1" thickBot="1" x14ac:dyDescent="0.3">
      <c r="A53" s="84" t="s">
        <v>183</v>
      </c>
      <c r="B53" s="72">
        <v>0</v>
      </c>
      <c r="C53" s="72">
        <v>0</v>
      </c>
      <c r="D53" s="71">
        <f t="shared" si="1"/>
        <v>0</v>
      </c>
    </row>
    <row r="54" spans="1:4" ht="14.4" thickTop="1" thickBot="1" x14ac:dyDescent="0.3">
      <c r="A54" s="84" t="s">
        <v>215</v>
      </c>
      <c r="B54" s="72">
        <v>0</v>
      </c>
      <c r="C54" s="72">
        <v>0</v>
      </c>
      <c r="D54" s="71">
        <f t="shared" si="1"/>
        <v>0</v>
      </c>
    </row>
    <row r="55" spans="1:4" ht="14.4" thickTop="1" thickBot="1" x14ac:dyDescent="0.3">
      <c r="A55" s="84" t="s">
        <v>300</v>
      </c>
      <c r="B55" s="72"/>
      <c r="C55" s="72"/>
      <c r="D55" s="71">
        <f t="shared" si="1"/>
        <v>0</v>
      </c>
    </row>
    <row r="56" spans="1:4" ht="14.4" thickTop="1" thickBot="1" x14ac:dyDescent="0.3">
      <c r="A56" s="82" t="s">
        <v>265</v>
      </c>
      <c r="B56" s="70">
        <f>B37+B42</f>
        <v>7162207</v>
      </c>
      <c r="C56" s="70">
        <f>C37+C42</f>
        <v>7381105</v>
      </c>
      <c r="D56" s="70">
        <f t="shared" si="1"/>
        <v>103.05629256456842</v>
      </c>
    </row>
    <row r="57" spans="1:4" ht="14.4" thickTop="1" thickBot="1" x14ac:dyDescent="0.3">
      <c r="A57" s="36" t="s">
        <v>185</v>
      </c>
      <c r="B57" s="72"/>
      <c r="C57" s="72"/>
      <c r="D57" s="71">
        <f t="shared" si="1"/>
        <v>0</v>
      </c>
    </row>
    <row r="58" spans="1:4" ht="13.8" thickTop="1" x14ac:dyDescent="0.25">
      <c r="A58" s="101"/>
      <c r="B58" s="101"/>
      <c r="C58" s="101"/>
      <c r="D58" s="101"/>
    </row>
    <row r="59" spans="1:4" x14ac:dyDescent="0.25">
      <c r="A59" s="101"/>
      <c r="B59" s="101"/>
      <c r="C59" s="101"/>
      <c r="D59" s="101"/>
    </row>
    <row r="60" spans="1:4" x14ac:dyDescent="0.25">
      <c r="A60" s="101"/>
      <c r="B60" s="101"/>
      <c r="C60" s="101"/>
      <c r="D60" s="101"/>
    </row>
    <row r="61" spans="1:4" x14ac:dyDescent="0.25">
      <c r="A61" s="101"/>
      <c r="B61" s="101"/>
      <c r="C61" s="101"/>
      <c r="D61" s="101"/>
    </row>
  </sheetData>
  <sheetProtection password="B44F" sheet="1" selectLockedCells="1"/>
  <mergeCells count="4">
    <mergeCell ref="B1:D1"/>
    <mergeCell ref="A7:D7"/>
    <mergeCell ref="B8:D8"/>
    <mergeCell ref="A6:D6"/>
  </mergeCells>
  <printOptions horizontalCentered="1"/>
  <pageMargins left="0.19685039370078741" right="0.19685039370078741" top="0.27559055118110237" bottom="7.874015748031496E-2" header="0.19685039370078741" footer="3.937007874015748E-2"/>
  <pageSetup paperSize="9" scale="90" orientation="portrait" r:id="rId1"/>
  <headerFooter alignWithMargins="0">
    <oddHeader xml:space="preserve">&amp;C&amp;"Arial,Bold" 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4"/>
  <sheetViews>
    <sheetView topLeftCell="A22" zoomScale="90" zoomScaleNormal="90" workbookViewId="0">
      <selection activeCell="D48" sqref="D48"/>
    </sheetView>
  </sheetViews>
  <sheetFormatPr defaultColWidth="9.109375" defaultRowHeight="13.2" x14ac:dyDescent="0.25"/>
  <cols>
    <col min="1" max="1" width="4.5546875" style="102" customWidth="1"/>
    <col min="2" max="2" width="61.6640625" style="102" customWidth="1"/>
    <col min="3" max="4" width="14.88671875" style="102" customWidth="1"/>
    <col min="5" max="5" width="9.5546875" style="102" bestFit="1" customWidth="1"/>
    <col min="6" max="16384" width="9.109375" style="102"/>
  </cols>
  <sheetData>
    <row r="1" spans="1:7" ht="14.25" customHeight="1" x14ac:dyDescent="0.25">
      <c r="A1" s="107"/>
      <c r="B1" s="108" t="s">
        <v>311</v>
      </c>
      <c r="C1" s="232" t="str">
        <f>'ФИ-Почетна'!$C$18</f>
        <v>ГД Гранит АД Скопје</v>
      </c>
      <c r="D1" s="232"/>
      <c r="E1" s="232"/>
    </row>
    <row r="2" spans="1:7" ht="12.75" customHeight="1" x14ac:dyDescent="0.25">
      <c r="A2" s="107"/>
      <c r="B2" s="108" t="s">
        <v>319</v>
      </c>
      <c r="C2" s="96" t="str">
        <f>'ФИ-Почетна'!$C$22</f>
        <v>01.01 - 30.06</v>
      </c>
      <c r="D2" s="109"/>
      <c r="E2" s="110"/>
    </row>
    <row r="3" spans="1:7" ht="14.25" customHeight="1" x14ac:dyDescent="0.25">
      <c r="A3" s="107"/>
      <c r="B3" s="99" t="s">
        <v>316</v>
      </c>
      <c r="C3" s="100">
        <f>'ФИ-Почетна'!$C$23</f>
        <v>2021</v>
      </c>
      <c r="D3" s="111"/>
      <c r="E3" s="112"/>
    </row>
    <row r="4" spans="1:7" x14ac:dyDescent="0.25">
      <c r="A4" s="107"/>
      <c r="B4" s="99" t="s">
        <v>320</v>
      </c>
      <c r="C4" s="100" t="str">
        <f>'ФИ-Почетна'!$C$20</f>
        <v>да</v>
      </c>
      <c r="D4" s="111"/>
      <c r="E4" s="112"/>
    </row>
    <row r="5" spans="1:7" x14ac:dyDescent="0.25">
      <c r="A5" s="107"/>
      <c r="B5" s="99"/>
      <c r="C5" s="100"/>
      <c r="D5" s="111"/>
      <c r="E5" s="112"/>
    </row>
    <row r="6" spans="1:7" ht="21.75" customHeight="1" x14ac:dyDescent="0.25">
      <c r="A6" s="107"/>
      <c r="B6" s="238" t="s">
        <v>19</v>
      </c>
      <c r="C6" s="238"/>
      <c r="D6" s="238"/>
      <c r="E6" s="113"/>
    </row>
    <row r="7" spans="1:7" ht="12.75" customHeight="1" x14ac:dyDescent="0.25">
      <c r="A7" s="107"/>
      <c r="B7" s="233" t="s">
        <v>378</v>
      </c>
      <c r="C7" s="233"/>
      <c r="D7" s="233"/>
      <c r="E7" s="113"/>
    </row>
    <row r="8" spans="1:7" ht="13.8" thickBot="1" x14ac:dyDescent="0.3">
      <c r="A8" s="107"/>
      <c r="B8" s="107"/>
      <c r="C8" s="234" t="s">
        <v>24</v>
      </c>
      <c r="D8" s="234"/>
      <c r="E8" s="234"/>
    </row>
    <row r="9" spans="1:7" ht="30" customHeight="1" thickTop="1" thickBot="1" x14ac:dyDescent="0.3">
      <c r="A9" s="236" t="s">
        <v>23</v>
      </c>
      <c r="B9" s="237" t="s">
        <v>22</v>
      </c>
      <c r="C9" s="114" t="s">
        <v>20</v>
      </c>
      <c r="D9" s="114" t="s">
        <v>36</v>
      </c>
      <c r="E9" s="114" t="s">
        <v>21</v>
      </c>
      <c r="G9" s="115"/>
    </row>
    <row r="10" spans="1:7" ht="65.25" customHeight="1" thickTop="1" thickBot="1" x14ac:dyDescent="0.3">
      <c r="A10" s="236"/>
      <c r="B10" s="237"/>
      <c r="C10" s="114" t="s">
        <v>220</v>
      </c>
      <c r="D10" s="114" t="s">
        <v>220</v>
      </c>
      <c r="E10" s="114" t="s">
        <v>221</v>
      </c>
      <c r="G10" s="115"/>
    </row>
    <row r="11" spans="1:7" ht="14.4" thickTop="1" thickBot="1" x14ac:dyDescent="0.3">
      <c r="A11" s="69">
        <v>1</v>
      </c>
      <c r="B11" s="116" t="s">
        <v>244</v>
      </c>
      <c r="C11" s="70">
        <f>C12+C18+C19</f>
        <v>2237788.2191723404</v>
      </c>
      <c r="D11" s="70">
        <f>D12+D18+D19</f>
        <v>2212863.9667307409</v>
      </c>
      <c r="E11" s="70">
        <f>IF(C11&lt;=0,0,D11/C11*100)</f>
        <v>98.886210400606274</v>
      </c>
      <c r="G11" s="106"/>
    </row>
    <row r="12" spans="1:7" ht="14.4" thickTop="1" thickBot="1" x14ac:dyDescent="0.3">
      <c r="A12" s="69">
        <v>2</v>
      </c>
      <c r="B12" s="90" t="s">
        <v>0</v>
      </c>
      <c r="C12" s="71">
        <f>C13+C14</f>
        <v>2188545.9757423401</v>
      </c>
      <c r="D12" s="71">
        <f>SUM(D13:D14)</f>
        <v>2107697.9576310404</v>
      </c>
      <c r="E12" s="71">
        <f t="shared" ref="E12:E49" si="0">IF(C12&lt;=0,0,D12/C12*100)</f>
        <v>96.305856993300011</v>
      </c>
      <c r="G12" s="106"/>
    </row>
    <row r="13" spans="1:7" ht="14.4" thickTop="1" thickBot="1" x14ac:dyDescent="0.3">
      <c r="A13" s="69" t="s">
        <v>245</v>
      </c>
      <c r="B13" s="90" t="s">
        <v>12</v>
      </c>
      <c r="C13" s="72">
        <v>2049018.3042699997</v>
      </c>
      <c r="D13" s="72">
        <v>1914438.6565599998</v>
      </c>
      <c r="E13" s="71">
        <f t="shared" si="0"/>
        <v>93.431993875821121</v>
      </c>
      <c r="G13" s="106"/>
    </row>
    <row r="14" spans="1:7" ht="14.4" thickTop="1" thickBot="1" x14ac:dyDescent="0.3">
      <c r="A14" s="69" t="s">
        <v>246</v>
      </c>
      <c r="B14" s="90" t="s">
        <v>13</v>
      </c>
      <c r="C14" s="72">
        <v>139527.67147234039</v>
      </c>
      <c r="D14" s="72">
        <v>193259.30107104036</v>
      </c>
      <c r="E14" s="71">
        <f t="shared" si="0"/>
        <v>138.5096583578775</v>
      </c>
      <c r="G14" s="106"/>
    </row>
    <row r="15" spans="1:7" ht="14.4" thickTop="1" thickBot="1" x14ac:dyDescent="0.3">
      <c r="A15" s="69">
        <v>3</v>
      </c>
      <c r="B15" s="90" t="s">
        <v>11</v>
      </c>
      <c r="C15" s="73" t="s">
        <v>271</v>
      </c>
      <c r="D15" s="73" t="s">
        <v>271</v>
      </c>
      <c r="E15" s="73" t="s">
        <v>321</v>
      </c>
      <c r="G15" s="106"/>
    </row>
    <row r="16" spans="1:7" ht="27.6" thickTop="1" thickBot="1" x14ac:dyDescent="0.3">
      <c r="A16" s="69">
        <v>4</v>
      </c>
      <c r="B16" s="90" t="s">
        <v>268</v>
      </c>
      <c r="C16" s="72">
        <v>430421.1495</v>
      </c>
      <c r="D16" s="72">
        <v>483046.136</v>
      </c>
      <c r="E16" s="71">
        <f t="shared" si="0"/>
        <v>112.22639420974829</v>
      </c>
      <c r="G16" s="106"/>
    </row>
    <row r="17" spans="1:7" ht="27.6" thickTop="1" thickBot="1" x14ac:dyDescent="0.3">
      <c r="A17" s="69">
        <v>5</v>
      </c>
      <c r="B17" s="90" t="s">
        <v>269</v>
      </c>
      <c r="C17" s="72">
        <v>463217.68300000002</v>
      </c>
      <c r="D17" s="72">
        <v>468653.40700000001</v>
      </c>
      <c r="E17" s="71">
        <f t="shared" si="0"/>
        <v>101.17347074593437</v>
      </c>
      <c r="G17" s="106"/>
    </row>
    <row r="18" spans="1:7" ht="14.4" thickTop="1" thickBot="1" x14ac:dyDescent="0.3">
      <c r="A18" s="69">
        <v>6</v>
      </c>
      <c r="B18" s="90" t="s">
        <v>270</v>
      </c>
      <c r="C18" s="72">
        <v>34388.803000000116</v>
      </c>
      <c r="D18" s="72">
        <v>34173.138000000356</v>
      </c>
      <c r="E18" s="71">
        <f t="shared" si="0"/>
        <v>99.372862730930876</v>
      </c>
      <c r="G18" s="106"/>
    </row>
    <row r="19" spans="1:7" ht="14.4" thickTop="1" thickBot="1" x14ac:dyDescent="0.3">
      <c r="A19" s="69">
        <v>7</v>
      </c>
      <c r="B19" s="91" t="s">
        <v>1</v>
      </c>
      <c r="C19" s="72">
        <v>14853.440429999999</v>
      </c>
      <c r="D19" s="72">
        <v>70992.871099700002</v>
      </c>
      <c r="E19" s="71">
        <f t="shared" si="0"/>
        <v>477.95573984538481</v>
      </c>
      <c r="G19" s="106"/>
    </row>
    <row r="20" spans="1:7" ht="14.4" thickTop="1" thickBot="1" x14ac:dyDescent="0.3">
      <c r="A20" s="69">
        <v>8</v>
      </c>
      <c r="B20" s="92" t="s">
        <v>247</v>
      </c>
      <c r="C20" s="70">
        <f>SUM(C21:C31)+C16-C17</f>
        <v>2209416.9608152383</v>
      </c>
      <c r="D20" s="70">
        <f>SUM(D21:D31)+D16-D17</f>
        <v>2132286.2506331946</v>
      </c>
      <c r="E20" s="70">
        <f t="shared" si="0"/>
        <v>96.509001625769002</v>
      </c>
      <c r="G20" s="106"/>
    </row>
    <row r="21" spans="1:7" ht="14.4" thickTop="1" thickBot="1" x14ac:dyDescent="0.3">
      <c r="A21" s="69">
        <v>9</v>
      </c>
      <c r="B21" s="91" t="s">
        <v>248</v>
      </c>
      <c r="C21" s="72">
        <v>103064.811955</v>
      </c>
      <c r="D21" s="72">
        <v>162032.55774230001</v>
      </c>
      <c r="E21" s="71">
        <f t="shared" si="0"/>
        <v>157.21423701141222</v>
      </c>
      <c r="G21" s="106"/>
    </row>
    <row r="22" spans="1:7" ht="14.4" thickTop="1" thickBot="1" x14ac:dyDescent="0.3">
      <c r="A22" s="69">
        <v>10</v>
      </c>
      <c r="B22" s="91" t="s">
        <v>272</v>
      </c>
      <c r="C22" s="72">
        <v>379640.51704144513</v>
      </c>
      <c r="D22" s="72">
        <v>405730.45371638861</v>
      </c>
      <c r="E22" s="71">
        <f t="shared" si="0"/>
        <v>106.87227403393702</v>
      </c>
      <c r="G22" s="106"/>
    </row>
    <row r="23" spans="1:7" ht="27.6" thickTop="1" thickBot="1" x14ac:dyDescent="0.3">
      <c r="A23" s="69">
        <v>11</v>
      </c>
      <c r="B23" s="91" t="s">
        <v>273</v>
      </c>
      <c r="C23" s="72">
        <v>49062.137999999999</v>
      </c>
      <c r="D23" s="72">
        <v>31779.782999999999</v>
      </c>
      <c r="E23" s="71">
        <f t="shared" si="0"/>
        <v>64.774557928967553</v>
      </c>
      <c r="G23" s="106"/>
    </row>
    <row r="24" spans="1:7" ht="14.4" thickTop="1" thickBot="1" x14ac:dyDescent="0.3">
      <c r="A24" s="69">
        <v>12</v>
      </c>
      <c r="B24" s="91" t="s">
        <v>274</v>
      </c>
      <c r="C24" s="72">
        <v>1036278.5211476259</v>
      </c>
      <c r="D24" s="72">
        <v>876106.26052474603</v>
      </c>
      <c r="E24" s="71">
        <f t="shared" si="0"/>
        <v>84.543512448227034</v>
      </c>
      <c r="G24" s="106"/>
    </row>
    <row r="25" spans="1:7" ht="14.4" thickTop="1" thickBot="1" x14ac:dyDescent="0.3">
      <c r="A25" s="69">
        <v>13</v>
      </c>
      <c r="B25" s="91" t="s">
        <v>275</v>
      </c>
      <c r="C25" s="72">
        <v>59503.337698879623</v>
      </c>
      <c r="D25" s="72">
        <v>61865.227945293867</v>
      </c>
      <c r="E25" s="71">
        <f t="shared" si="0"/>
        <v>103.96934077608677</v>
      </c>
      <c r="G25" s="106"/>
    </row>
    <row r="26" spans="1:7" ht="14.4" thickTop="1" thickBot="1" x14ac:dyDescent="0.3">
      <c r="A26" s="69">
        <v>14</v>
      </c>
      <c r="B26" s="91" t="s">
        <v>2</v>
      </c>
      <c r="C26" s="72">
        <v>386647.98477128847</v>
      </c>
      <c r="D26" s="72">
        <v>397229.61700754997</v>
      </c>
      <c r="E26" s="71">
        <f t="shared" si="0"/>
        <v>102.73676125391439</v>
      </c>
      <c r="G26" s="106"/>
    </row>
    <row r="27" spans="1:7" ht="14.4" thickTop="1" thickBot="1" x14ac:dyDescent="0.3">
      <c r="A27" s="69">
        <v>15</v>
      </c>
      <c r="B27" s="90" t="s">
        <v>276</v>
      </c>
      <c r="C27" s="72">
        <v>148245.81333100016</v>
      </c>
      <c r="D27" s="72">
        <v>139017.74819691663</v>
      </c>
      <c r="E27" s="71">
        <f t="shared" si="0"/>
        <v>93.775159698116198</v>
      </c>
      <c r="G27" s="106"/>
    </row>
    <row r="28" spans="1:7" ht="14.4" thickTop="1" thickBot="1" x14ac:dyDescent="0.3">
      <c r="A28" s="69">
        <v>16</v>
      </c>
      <c r="B28" s="91" t="s">
        <v>277</v>
      </c>
      <c r="C28" s="72">
        <v>0</v>
      </c>
      <c r="D28" s="72">
        <v>0</v>
      </c>
      <c r="E28" s="71">
        <f t="shared" si="0"/>
        <v>0</v>
      </c>
      <c r="G28" s="106"/>
    </row>
    <row r="29" spans="1:7" ht="14.4" thickTop="1" thickBot="1" x14ac:dyDescent="0.3">
      <c r="A29" s="69">
        <v>17</v>
      </c>
      <c r="B29" s="90" t="s">
        <v>278</v>
      </c>
      <c r="C29" s="72">
        <v>685.89986999999996</v>
      </c>
      <c r="D29" s="72">
        <v>2463.913</v>
      </c>
      <c r="E29" s="71">
        <f t="shared" si="0"/>
        <v>359.22342425870414</v>
      </c>
      <c r="G29" s="106"/>
    </row>
    <row r="30" spans="1:7" ht="14.4" thickTop="1" thickBot="1" x14ac:dyDescent="0.3">
      <c r="A30" s="69">
        <v>18</v>
      </c>
      <c r="B30" s="91" t="s">
        <v>249</v>
      </c>
      <c r="C30" s="72">
        <v>0</v>
      </c>
      <c r="D30" s="72">
        <v>0</v>
      </c>
      <c r="E30" s="71">
        <f t="shared" si="0"/>
        <v>0</v>
      </c>
      <c r="G30" s="106"/>
    </row>
    <row r="31" spans="1:7" ht="14.4" thickTop="1" thickBot="1" x14ac:dyDescent="0.3">
      <c r="A31" s="69">
        <v>19</v>
      </c>
      <c r="B31" s="90" t="s">
        <v>279</v>
      </c>
      <c r="C31" s="72">
        <v>79084.470499999996</v>
      </c>
      <c r="D31" s="72">
        <v>41667.960500000001</v>
      </c>
      <c r="E31" s="71">
        <f t="shared" si="0"/>
        <v>52.687917408513215</v>
      </c>
      <c r="G31" s="106"/>
    </row>
    <row r="32" spans="1:7" ht="14.4" thickTop="1" thickBot="1" x14ac:dyDescent="0.3">
      <c r="A32" s="69">
        <v>20</v>
      </c>
      <c r="B32" s="92" t="s">
        <v>234</v>
      </c>
      <c r="C32" s="74">
        <f>C11-C20</f>
        <v>28371.258357102051</v>
      </c>
      <c r="D32" s="74">
        <f>D11-D20</f>
        <v>80577.716097546276</v>
      </c>
      <c r="E32" s="74">
        <f t="shared" si="0"/>
        <v>284.01178080765533</v>
      </c>
      <c r="G32" s="106"/>
    </row>
    <row r="33" spans="1:7" ht="14.4" thickTop="1" thickBot="1" x14ac:dyDescent="0.3">
      <c r="A33" s="69">
        <v>21</v>
      </c>
      <c r="B33" s="93" t="s">
        <v>3</v>
      </c>
      <c r="C33" s="74">
        <f>C34+C35+C36</f>
        <v>64887.9882</v>
      </c>
      <c r="D33" s="74">
        <f>D34+D35+D36</f>
        <v>4887.2373900000002</v>
      </c>
      <c r="E33" s="70">
        <f t="shared" si="0"/>
        <v>7.5318060022702333</v>
      </c>
      <c r="G33" s="106"/>
    </row>
    <row r="34" spans="1:7" ht="14.4" thickTop="1" thickBot="1" x14ac:dyDescent="0.3">
      <c r="A34" s="69" t="s">
        <v>287</v>
      </c>
      <c r="B34" s="90" t="s">
        <v>250</v>
      </c>
      <c r="C34" s="72">
        <v>64887.9882</v>
      </c>
      <c r="D34" s="72">
        <v>4887.2373900000002</v>
      </c>
      <c r="E34" s="71">
        <f t="shared" si="0"/>
        <v>7.5318060022702333</v>
      </c>
      <c r="G34" s="106"/>
    </row>
    <row r="35" spans="1:7" ht="14.4" thickTop="1" thickBot="1" x14ac:dyDescent="0.3">
      <c r="A35" s="69" t="s">
        <v>288</v>
      </c>
      <c r="B35" s="90" t="s">
        <v>251</v>
      </c>
      <c r="C35" s="72"/>
      <c r="D35" s="72"/>
      <c r="E35" s="71">
        <f t="shared" si="0"/>
        <v>0</v>
      </c>
      <c r="G35" s="106"/>
    </row>
    <row r="36" spans="1:7" ht="14.4" thickTop="1" thickBot="1" x14ac:dyDescent="0.3">
      <c r="A36" s="69" t="s">
        <v>289</v>
      </c>
      <c r="B36" s="90" t="s">
        <v>280</v>
      </c>
      <c r="C36" s="72"/>
      <c r="D36" s="72"/>
      <c r="E36" s="71">
        <f t="shared" si="0"/>
        <v>0</v>
      </c>
      <c r="G36" s="106"/>
    </row>
    <row r="37" spans="1:7" ht="14.4" thickTop="1" thickBot="1" x14ac:dyDescent="0.3">
      <c r="A37" s="69">
        <v>22</v>
      </c>
      <c r="B37" s="93" t="s">
        <v>4</v>
      </c>
      <c r="C37" s="70">
        <f>C38+C39+C40</f>
        <v>2231.4097749156626</v>
      </c>
      <c r="D37" s="70">
        <f>D38+D39+D40</f>
        <v>900.23342999999966</v>
      </c>
      <c r="E37" s="70">
        <f t="shared" si="0"/>
        <v>40.343707378176404</v>
      </c>
      <c r="G37" s="106"/>
    </row>
    <row r="38" spans="1:7" ht="14.4" thickTop="1" thickBot="1" x14ac:dyDescent="0.3">
      <c r="A38" s="69" t="s">
        <v>290</v>
      </c>
      <c r="B38" s="90" t="s">
        <v>252</v>
      </c>
      <c r="C38" s="72">
        <v>2231.4097749156626</v>
      </c>
      <c r="D38" s="72">
        <v>900.23342999999966</v>
      </c>
      <c r="E38" s="71">
        <f t="shared" si="0"/>
        <v>40.343707378176404</v>
      </c>
      <c r="G38" s="106"/>
    </row>
    <row r="39" spans="1:7" ht="14.4" thickTop="1" thickBot="1" x14ac:dyDescent="0.3">
      <c r="A39" s="69" t="s">
        <v>291</v>
      </c>
      <c r="B39" s="90" t="s">
        <v>253</v>
      </c>
      <c r="C39" s="72"/>
      <c r="D39" s="72"/>
      <c r="E39" s="71">
        <f t="shared" si="0"/>
        <v>0</v>
      </c>
      <c r="G39" s="106"/>
    </row>
    <row r="40" spans="1:7" ht="14.4" thickTop="1" thickBot="1" x14ac:dyDescent="0.3">
      <c r="A40" s="69" t="s">
        <v>292</v>
      </c>
      <c r="B40" s="90" t="s">
        <v>281</v>
      </c>
      <c r="C40" s="72"/>
      <c r="D40" s="72"/>
      <c r="E40" s="71">
        <f t="shared" si="0"/>
        <v>0</v>
      </c>
      <c r="G40" s="106"/>
    </row>
    <row r="41" spans="1:7" ht="14.4" thickTop="1" thickBot="1" x14ac:dyDescent="0.3">
      <c r="A41" s="69">
        <v>23</v>
      </c>
      <c r="B41" s="92" t="s">
        <v>283</v>
      </c>
      <c r="C41" s="70">
        <f>C32+C33-C37</f>
        <v>91027.836782186379</v>
      </c>
      <c r="D41" s="70">
        <f>D32+D33-D37</f>
        <v>84564.720057546278</v>
      </c>
      <c r="E41" s="70">
        <f t="shared" si="0"/>
        <v>92.89984585692703</v>
      </c>
      <c r="G41" s="106"/>
    </row>
    <row r="42" spans="1:7" ht="14.4" thickTop="1" thickBot="1" x14ac:dyDescent="0.3">
      <c r="A42" s="69">
        <v>24</v>
      </c>
      <c r="B42" s="90" t="s">
        <v>282</v>
      </c>
      <c r="C42" s="72"/>
      <c r="D42" s="72"/>
      <c r="E42" s="71">
        <f t="shared" si="0"/>
        <v>0</v>
      </c>
      <c r="G42" s="106"/>
    </row>
    <row r="43" spans="1:7" ht="14.4" thickTop="1" thickBot="1" x14ac:dyDescent="0.3">
      <c r="A43" s="69">
        <v>25</v>
      </c>
      <c r="B43" s="92" t="s">
        <v>15</v>
      </c>
      <c r="C43" s="70">
        <f>C41+C42</f>
        <v>91027.836782186379</v>
      </c>
      <c r="D43" s="70">
        <f>D41+D42</f>
        <v>84564.720057546278</v>
      </c>
      <c r="E43" s="70">
        <f t="shared" si="0"/>
        <v>92.89984585692703</v>
      </c>
    </row>
    <row r="44" spans="1:7" ht="14.4" thickTop="1" thickBot="1" x14ac:dyDescent="0.3">
      <c r="A44" s="69">
        <v>26</v>
      </c>
      <c r="B44" s="91" t="s">
        <v>5</v>
      </c>
      <c r="C44" s="72"/>
      <c r="D44" s="72"/>
      <c r="E44" s="71">
        <f t="shared" si="0"/>
        <v>0</v>
      </c>
    </row>
    <row r="45" spans="1:7" ht="14.4" thickTop="1" thickBot="1" x14ac:dyDescent="0.3">
      <c r="A45" s="69">
        <v>27</v>
      </c>
      <c r="B45" s="92" t="s">
        <v>18</v>
      </c>
      <c r="C45" s="70">
        <f>C43-C44</f>
        <v>91027.836782186379</v>
      </c>
      <c r="D45" s="70">
        <f>D43-D44</f>
        <v>84564.720057546278</v>
      </c>
      <c r="E45" s="70">
        <f t="shared" si="0"/>
        <v>92.89984585692703</v>
      </c>
    </row>
    <row r="46" spans="1:7" ht="14.4" thickTop="1" thickBot="1" x14ac:dyDescent="0.3">
      <c r="A46" s="69">
        <v>28</v>
      </c>
      <c r="B46" s="93" t="s">
        <v>6</v>
      </c>
      <c r="C46" s="72"/>
      <c r="D46" s="72"/>
      <c r="E46" s="71">
        <f t="shared" si="0"/>
        <v>0</v>
      </c>
    </row>
    <row r="47" spans="1:7" ht="27.6" thickTop="1" thickBot="1" x14ac:dyDescent="0.3">
      <c r="A47" s="69">
        <v>29</v>
      </c>
      <c r="B47" s="92" t="s">
        <v>284</v>
      </c>
      <c r="C47" s="70">
        <f>C45-C46</f>
        <v>91027.836782186379</v>
      </c>
      <c r="D47" s="70">
        <f>D45-D46</f>
        <v>84564.720057546278</v>
      </c>
      <c r="E47" s="70">
        <f t="shared" si="0"/>
        <v>92.89984585692703</v>
      </c>
    </row>
    <row r="48" spans="1:7" ht="14.4" thickTop="1" thickBot="1" x14ac:dyDescent="0.3">
      <c r="A48" s="69">
        <v>30</v>
      </c>
      <c r="B48" s="90" t="s">
        <v>285</v>
      </c>
      <c r="C48" s="72">
        <v>-89559.6</v>
      </c>
      <c r="D48" s="72">
        <v>170371.1</v>
      </c>
      <c r="E48" s="71">
        <f t="shared" si="0"/>
        <v>0</v>
      </c>
    </row>
    <row r="49" spans="1:5" ht="14.4" thickTop="1" thickBot="1" x14ac:dyDescent="0.3">
      <c r="A49" s="69">
        <v>31</v>
      </c>
      <c r="B49" s="92" t="s">
        <v>286</v>
      </c>
      <c r="C49" s="70">
        <f>C45+C48</f>
        <v>1468.2367821863736</v>
      </c>
      <c r="D49" s="70">
        <f>D45+D48</f>
        <v>254935.82005754628</v>
      </c>
      <c r="E49" s="70">
        <f t="shared" si="0"/>
        <v>17363.399633533052</v>
      </c>
    </row>
    <row r="50" spans="1:5" ht="13.8" thickTop="1" x14ac:dyDescent="0.25">
      <c r="A50" s="107"/>
      <c r="B50" s="112"/>
      <c r="C50" s="112"/>
      <c r="D50" s="107"/>
      <c r="E50" s="107"/>
    </row>
    <row r="51" spans="1:5" x14ac:dyDescent="0.25">
      <c r="A51" s="107"/>
      <c r="B51" s="112"/>
      <c r="C51" s="112"/>
      <c r="D51" s="107"/>
      <c r="E51" s="107"/>
    </row>
    <row r="52" spans="1:5" x14ac:dyDescent="0.25">
      <c r="A52" s="107"/>
      <c r="B52" s="107"/>
      <c r="C52" s="107"/>
      <c r="D52" s="107"/>
      <c r="E52" s="107"/>
    </row>
    <row r="53" spans="1:5" x14ac:dyDescent="0.25">
      <c r="A53" s="107"/>
      <c r="B53" s="107"/>
      <c r="C53" s="107"/>
      <c r="D53" s="107"/>
      <c r="E53" s="107"/>
    </row>
    <row r="54" spans="1:5" x14ac:dyDescent="0.25">
      <c r="A54" s="107"/>
      <c r="B54" s="107"/>
      <c r="C54" s="107"/>
      <c r="D54" s="107"/>
      <c r="E54" s="107"/>
    </row>
  </sheetData>
  <sheetProtection password="B44F" sheet="1" objects="1" scenarios="1" selectLockedCells="1"/>
  <mergeCells count="6">
    <mergeCell ref="C1:E1"/>
    <mergeCell ref="C8:E8"/>
    <mergeCell ref="A9:A10"/>
    <mergeCell ref="B9:B10"/>
    <mergeCell ref="B6:D6"/>
    <mergeCell ref="B7:D7"/>
  </mergeCells>
  <printOptions horizontalCentered="1"/>
  <pageMargins left="0.15748031496062992" right="0.15748031496062992" top="0.39370078740157483" bottom="0.31496062992125984" header="0.15748031496062992" footer="0.19685039370078741"/>
  <pageSetup paperSize="9" scale="95" orientation="portrait" horizontalDpi="1200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4"/>
  <sheetViews>
    <sheetView topLeftCell="A33" zoomScale="90" zoomScaleNormal="90" workbookViewId="0">
      <selection activeCell="C47" sqref="C47:C48"/>
    </sheetView>
  </sheetViews>
  <sheetFormatPr defaultColWidth="9.109375" defaultRowHeight="13.2" x14ac:dyDescent="0.25"/>
  <cols>
    <col min="1" max="1" width="69.33203125" style="4" customWidth="1"/>
    <col min="2" max="2" width="14.5546875" style="4" customWidth="1"/>
    <col min="3" max="3" width="15.33203125" style="4" customWidth="1"/>
    <col min="4" max="4" width="12.6640625" style="4" customWidth="1"/>
    <col min="5" max="16384" width="9.109375" style="4"/>
  </cols>
  <sheetData>
    <row r="1" spans="1:11" s="7" customFormat="1" x14ac:dyDescent="0.25">
      <c r="A1" s="61" t="s">
        <v>311</v>
      </c>
      <c r="B1" s="241" t="str">
        <f>'ФИ-Почетна'!$C$18</f>
        <v>ГД Гранит АД Скопје</v>
      </c>
      <c r="C1" s="241"/>
      <c r="D1" s="241"/>
    </row>
    <row r="2" spans="1:11" s="7" customFormat="1" x14ac:dyDescent="0.25">
      <c r="A2" s="61" t="s">
        <v>319</v>
      </c>
      <c r="B2" s="62" t="str">
        <f>'ФИ-Почетна'!$C$22</f>
        <v>01.01 - 30.06</v>
      </c>
      <c r="C2" s="63"/>
      <c r="D2" s="64"/>
      <c r="E2" s="8"/>
      <c r="F2" s="8"/>
      <c r="G2" s="8"/>
    </row>
    <row r="3" spans="1:11" s="7" customFormat="1" ht="12.75" customHeight="1" x14ac:dyDescent="0.25">
      <c r="A3" s="65" t="s">
        <v>316</v>
      </c>
      <c r="B3" s="66">
        <f>'ФИ-Почетна'!$C$23</f>
        <v>2021</v>
      </c>
      <c r="C3" s="63"/>
      <c r="D3" s="67"/>
      <c r="E3" s="9"/>
      <c r="F3" s="9"/>
    </row>
    <row r="4" spans="1:11" s="7" customFormat="1" ht="14.25" customHeight="1" x14ac:dyDescent="0.25">
      <c r="A4" s="65" t="s">
        <v>320</v>
      </c>
      <c r="B4" s="68" t="str">
        <f>'ФИ-Почетна'!$C$20</f>
        <v>да</v>
      </c>
      <c r="C4" s="67"/>
      <c r="D4" s="67"/>
    </row>
    <row r="5" spans="1:11" s="7" customFormat="1" ht="18.75" customHeight="1" x14ac:dyDescent="0.3">
      <c r="A5" s="240" t="s">
        <v>111</v>
      </c>
      <c r="B5" s="240"/>
      <c r="C5" s="240"/>
      <c r="D5" s="3"/>
    </row>
    <row r="6" spans="1:11" ht="14.25" customHeight="1" x14ac:dyDescent="0.25">
      <c r="A6" s="2"/>
      <c r="B6" s="2"/>
      <c r="C6" s="2"/>
      <c r="D6" s="2"/>
    </row>
    <row r="7" spans="1:11" ht="14.25" customHeight="1" thickBot="1" x14ac:dyDescent="0.3">
      <c r="A7" s="2"/>
      <c r="B7" s="22"/>
      <c r="C7" s="239" t="s">
        <v>24</v>
      </c>
      <c r="D7" s="239"/>
      <c r="E7" s="10"/>
    </row>
    <row r="8" spans="1:11" s="11" customFormat="1" ht="41.25" customHeight="1" thickTop="1" thickBot="1" x14ac:dyDescent="0.3">
      <c r="A8" s="14" t="s">
        <v>22</v>
      </c>
      <c r="B8" s="14" t="s">
        <v>20</v>
      </c>
      <c r="C8" s="14" t="s">
        <v>36</v>
      </c>
      <c r="D8" s="15" t="s">
        <v>21</v>
      </c>
    </row>
    <row r="9" spans="1:11" ht="14.4" thickTop="1" thickBot="1" x14ac:dyDescent="0.3">
      <c r="A9" s="32" t="s">
        <v>65</v>
      </c>
      <c r="B9" s="33">
        <f>B10+B12+B13+B14+B15+B16+B17+B18+B19+B20+B21+B22+B23+B24+B25+B26+B27+B28</f>
        <v>-41704.791294314375</v>
      </c>
      <c r="C9" s="33">
        <f>C10+C12+C13+C14+C15+C16+C17+C18+C19+C20+C21+C22+C23+C24+C25+C26+C27+C28</f>
        <v>187362.22692627492</v>
      </c>
      <c r="D9" s="33">
        <v>0</v>
      </c>
      <c r="E9" s="7"/>
      <c r="F9" s="7"/>
      <c r="G9" s="7"/>
      <c r="H9" s="7"/>
      <c r="I9" s="7"/>
      <c r="J9" s="7"/>
      <c r="K9" s="7"/>
    </row>
    <row r="10" spans="1:11" ht="15.75" customHeight="1" thickTop="1" thickBot="1" x14ac:dyDescent="0.3">
      <c r="A10" s="5" t="s">
        <v>47</v>
      </c>
      <c r="B10" s="29">
        <v>56927.4566369971</v>
      </c>
      <c r="C10" s="29">
        <v>84564.720057546278</v>
      </c>
      <c r="D10" s="117">
        <v>0</v>
      </c>
      <c r="E10" s="7"/>
      <c r="F10" s="7"/>
      <c r="G10" s="12"/>
      <c r="H10" s="12"/>
      <c r="I10" s="12"/>
      <c r="J10" s="7"/>
      <c r="K10" s="7"/>
    </row>
    <row r="11" spans="1:11" ht="15.75" customHeight="1" thickTop="1" thickBot="1" x14ac:dyDescent="0.3">
      <c r="A11" s="118" t="s">
        <v>61</v>
      </c>
      <c r="B11" s="23"/>
      <c r="C11" s="23"/>
      <c r="D11" s="117">
        <v>0</v>
      </c>
      <c r="E11" s="7"/>
      <c r="F11" s="7"/>
      <c r="G11" s="12"/>
      <c r="H11" s="12"/>
      <c r="I11" s="12"/>
      <c r="J11" s="7"/>
      <c r="K11" s="7"/>
    </row>
    <row r="12" spans="1:11" ht="15.75" customHeight="1" thickTop="1" thickBot="1" x14ac:dyDescent="0.3">
      <c r="A12" s="24" t="s">
        <v>31</v>
      </c>
      <c r="B12" s="29">
        <v>292807.07648304215</v>
      </c>
      <c r="C12" s="29">
        <v>139017.74819691663</v>
      </c>
      <c r="D12" s="117">
        <v>0</v>
      </c>
      <c r="E12" s="7"/>
      <c r="F12" s="7"/>
      <c r="G12" s="12"/>
      <c r="H12" s="12"/>
      <c r="I12" s="12"/>
      <c r="J12" s="7"/>
      <c r="K12" s="7"/>
    </row>
    <row r="13" spans="1:11" ht="15.75" customHeight="1" thickTop="1" thickBot="1" x14ac:dyDescent="0.3">
      <c r="A13" s="24" t="s">
        <v>68</v>
      </c>
      <c r="B13" s="29">
        <v>15533.479869999999</v>
      </c>
      <c r="C13" s="29">
        <v>2463.913</v>
      </c>
      <c r="D13" s="117">
        <v>0</v>
      </c>
      <c r="E13" s="7"/>
      <c r="F13" s="7"/>
      <c r="G13" s="12"/>
      <c r="H13" s="12"/>
      <c r="I13" s="12"/>
      <c r="J13" s="7"/>
      <c r="K13" s="7"/>
    </row>
    <row r="14" spans="1:11" ht="15.75" customHeight="1" thickTop="1" thickBot="1" x14ac:dyDescent="0.3">
      <c r="A14" s="24" t="s">
        <v>48</v>
      </c>
      <c r="B14" s="29">
        <v>-40617.231833065394</v>
      </c>
      <c r="C14" s="29">
        <v>-2136.1508746212348</v>
      </c>
      <c r="D14" s="117">
        <v>0</v>
      </c>
      <c r="E14" s="7"/>
      <c r="F14" s="7"/>
      <c r="G14" s="12"/>
      <c r="H14" s="12"/>
      <c r="I14" s="12"/>
      <c r="J14" s="7"/>
      <c r="K14" s="7"/>
    </row>
    <row r="15" spans="1:11" ht="15.75" customHeight="1" thickTop="1" thickBot="1" x14ac:dyDescent="0.3">
      <c r="A15" s="24" t="s">
        <v>49</v>
      </c>
      <c r="B15" s="29">
        <v>-298068.40770857589</v>
      </c>
      <c r="C15" s="29">
        <v>-89571.390480107861</v>
      </c>
      <c r="D15" s="117">
        <v>0</v>
      </c>
      <c r="E15" s="7"/>
      <c r="F15" s="7"/>
      <c r="G15" s="12"/>
      <c r="H15" s="12"/>
      <c r="I15" s="12"/>
      <c r="J15" s="7"/>
      <c r="K15" s="7"/>
    </row>
    <row r="16" spans="1:11" ht="15.75" customHeight="1" thickTop="1" thickBot="1" x14ac:dyDescent="0.3">
      <c r="A16" s="24" t="s">
        <v>50</v>
      </c>
      <c r="B16" s="29">
        <v>5883.2355067339986</v>
      </c>
      <c r="C16" s="29">
        <v>9888.4950519999784</v>
      </c>
      <c r="D16" s="117">
        <v>0</v>
      </c>
      <c r="E16" s="7"/>
      <c r="F16" s="7"/>
      <c r="G16" s="12"/>
      <c r="H16" s="12"/>
      <c r="I16" s="12"/>
      <c r="J16" s="7"/>
      <c r="K16" s="7"/>
    </row>
    <row r="17" spans="1:11" ht="15.75" customHeight="1" thickTop="1" thickBot="1" x14ac:dyDescent="0.3">
      <c r="A17" s="24" t="s">
        <v>51</v>
      </c>
      <c r="B17" s="29">
        <v>153444.96593655858</v>
      </c>
      <c r="C17" s="29">
        <v>48436.869860004328</v>
      </c>
      <c r="D17" s="117">
        <v>0</v>
      </c>
      <c r="E17" s="7"/>
      <c r="F17" s="7"/>
      <c r="G17" s="12"/>
      <c r="H17" s="12"/>
      <c r="I17" s="12"/>
      <c r="J17" s="7"/>
      <c r="K17" s="7"/>
    </row>
    <row r="18" spans="1:11" ht="15.75" customHeight="1" thickTop="1" thickBot="1" x14ac:dyDescent="0.3">
      <c r="A18" s="24" t="s">
        <v>52</v>
      </c>
      <c r="B18" s="29">
        <v>190957.25879207003</v>
      </c>
      <c r="C18" s="29">
        <v>10208.502397829965</v>
      </c>
      <c r="D18" s="117">
        <v>0</v>
      </c>
      <c r="E18" s="7"/>
      <c r="F18" s="7"/>
      <c r="G18" s="12"/>
      <c r="H18" s="12"/>
      <c r="I18" s="12"/>
      <c r="J18" s="7"/>
      <c r="K18" s="7"/>
    </row>
    <row r="19" spans="1:11" ht="15.75" customHeight="1" thickTop="1" thickBot="1" x14ac:dyDescent="0.3">
      <c r="A19" s="24" t="s">
        <v>53</v>
      </c>
      <c r="B19" s="29">
        <v>-209733.1154551119</v>
      </c>
      <c r="C19" s="29">
        <v>11264.293730411242</v>
      </c>
      <c r="D19" s="117">
        <v>0</v>
      </c>
      <c r="E19" s="7"/>
      <c r="F19" s="7"/>
      <c r="G19" s="12"/>
      <c r="H19" s="12"/>
      <c r="I19" s="12"/>
      <c r="J19" s="7"/>
      <c r="K19" s="7"/>
    </row>
    <row r="20" spans="1:11" ht="15.75" customHeight="1" thickTop="1" thickBot="1" x14ac:dyDescent="0.3">
      <c r="A20" s="24" t="s">
        <v>54</v>
      </c>
      <c r="B20" s="29">
        <v>-318739.90149999998</v>
      </c>
      <c r="C20" s="29">
        <v>-138372.23699999999</v>
      </c>
      <c r="D20" s="117">
        <v>0</v>
      </c>
      <c r="E20" s="7"/>
      <c r="F20" s="7"/>
      <c r="G20" s="12"/>
      <c r="H20" s="12"/>
      <c r="I20" s="12"/>
      <c r="J20" s="7"/>
      <c r="K20" s="7"/>
    </row>
    <row r="21" spans="1:11" ht="16.5" customHeight="1" thickTop="1" thickBot="1" x14ac:dyDescent="0.3">
      <c r="A21" s="24" t="s">
        <v>55</v>
      </c>
      <c r="B21" s="29">
        <v>166854.87925058827</v>
      </c>
      <c r="C21" s="29">
        <v>-4690.2157157401016</v>
      </c>
      <c r="D21" s="117">
        <f>IF(B21&lt;=0,0,C21/B21*100)</f>
        <v>-2.8109550867231023</v>
      </c>
      <c r="E21" s="7"/>
      <c r="F21" s="7"/>
      <c r="G21" s="12"/>
      <c r="H21" s="12"/>
      <c r="I21" s="12"/>
      <c r="J21" s="7"/>
      <c r="K21" s="7"/>
    </row>
    <row r="22" spans="1:11" ht="15.75" customHeight="1" thickTop="1" thickBot="1" x14ac:dyDescent="0.3">
      <c r="A22" s="24" t="s">
        <v>56</v>
      </c>
      <c r="B22" s="29">
        <v>6954.0140479642942</v>
      </c>
      <c r="C22" s="29">
        <v>118649.36370203571</v>
      </c>
      <c r="D22" s="117">
        <v>0</v>
      </c>
      <c r="E22" s="7"/>
      <c r="F22" s="7"/>
      <c r="G22" s="12"/>
      <c r="H22" s="12"/>
      <c r="I22" s="12"/>
      <c r="J22" s="7"/>
      <c r="K22" s="7"/>
    </row>
    <row r="23" spans="1:11" ht="15.75" customHeight="1" thickTop="1" thickBot="1" x14ac:dyDescent="0.3">
      <c r="A23" s="24" t="s">
        <v>62</v>
      </c>
      <c r="B23" s="29">
        <v>-1373.5013215156741</v>
      </c>
      <c r="C23" s="29">
        <v>-2361.6849999999999</v>
      </c>
      <c r="D23" s="117">
        <v>0</v>
      </c>
      <c r="E23" s="7"/>
      <c r="F23" s="7"/>
      <c r="G23" s="12"/>
      <c r="H23" s="12"/>
      <c r="I23" s="12"/>
      <c r="J23" s="7"/>
      <c r="K23" s="7"/>
    </row>
    <row r="24" spans="1:11" ht="15.75" customHeight="1" thickTop="1" thickBot="1" x14ac:dyDescent="0.3">
      <c r="A24" s="24" t="s">
        <v>63</v>
      </c>
      <c r="B24" s="29">
        <v>-62535</v>
      </c>
      <c r="C24" s="29">
        <v>0</v>
      </c>
      <c r="D24" s="117">
        <f>IF(B24&lt;=0,0,C24/B24*100)</f>
        <v>0</v>
      </c>
      <c r="E24" s="7"/>
      <c r="F24" s="7"/>
      <c r="G24" s="7"/>
      <c r="H24" s="7"/>
      <c r="I24" s="7"/>
      <c r="J24" s="7"/>
      <c r="K24" s="7"/>
    </row>
    <row r="25" spans="1:11" ht="15.75" customHeight="1" thickTop="1" thickBot="1" x14ac:dyDescent="0.3">
      <c r="A25" s="24" t="s">
        <v>64</v>
      </c>
      <c r="B25" s="29">
        <v>0</v>
      </c>
      <c r="C25" s="29">
        <v>0</v>
      </c>
      <c r="D25" s="117">
        <v>0</v>
      </c>
      <c r="E25" s="7"/>
      <c r="F25" s="7"/>
      <c r="G25" s="7"/>
      <c r="H25" s="7"/>
      <c r="I25" s="7"/>
      <c r="J25" s="7"/>
      <c r="K25" s="7"/>
    </row>
    <row r="26" spans="1:11" ht="15.75" customHeight="1" thickTop="1" thickBot="1" x14ac:dyDescent="0.3">
      <c r="A26" s="24" t="s">
        <v>66</v>
      </c>
      <c r="B26" s="29"/>
      <c r="C26" s="29"/>
      <c r="D26" s="117">
        <v>0</v>
      </c>
      <c r="E26" s="7"/>
      <c r="F26" s="7"/>
      <c r="G26" s="7"/>
      <c r="H26" s="7"/>
      <c r="I26" s="7"/>
      <c r="J26" s="7"/>
      <c r="K26" s="7"/>
    </row>
    <row r="27" spans="1:11" ht="15.75" customHeight="1" thickTop="1" thickBot="1" x14ac:dyDescent="0.3">
      <c r="A27" s="24" t="s">
        <v>67</v>
      </c>
      <c r="B27" s="29"/>
      <c r="C27" s="29"/>
      <c r="D27" s="117">
        <v>0</v>
      </c>
      <c r="E27" s="7"/>
      <c r="F27" s="7"/>
      <c r="G27" s="7"/>
      <c r="H27" s="7"/>
      <c r="I27" s="7"/>
      <c r="J27" s="7"/>
      <c r="K27" s="7"/>
    </row>
    <row r="28" spans="1:11" ht="15.75" customHeight="1" thickTop="1" thickBot="1" x14ac:dyDescent="0.3">
      <c r="A28" s="24" t="s">
        <v>92</v>
      </c>
      <c r="B28" s="29"/>
      <c r="C28" s="29"/>
      <c r="D28" s="117">
        <v>0</v>
      </c>
      <c r="E28" s="7"/>
      <c r="F28" s="7"/>
      <c r="G28" s="7"/>
      <c r="H28" s="7"/>
      <c r="I28" s="7"/>
      <c r="J28" s="7"/>
      <c r="K28" s="7"/>
    </row>
    <row r="29" spans="1:11" ht="15.75" customHeight="1" thickTop="1" thickBot="1" x14ac:dyDescent="0.3">
      <c r="A29" s="32" t="s">
        <v>80</v>
      </c>
      <c r="B29" s="33">
        <f>SUM(B30:B38)</f>
        <v>123761.07038801289</v>
      </c>
      <c r="C29" s="33">
        <f>SUM(C30:C38)</f>
        <v>70634.048906993878</v>
      </c>
      <c r="D29" s="119">
        <v>0</v>
      </c>
      <c r="E29" s="7"/>
      <c r="F29" s="7"/>
    </row>
    <row r="30" spans="1:11" ht="18" customHeight="1" thickTop="1" thickBot="1" x14ac:dyDescent="0.3">
      <c r="A30" s="24" t="s">
        <v>93</v>
      </c>
      <c r="B30" s="29">
        <v>-143650.12599999999</v>
      </c>
      <c r="C30" s="29">
        <v>-89653.741999999998</v>
      </c>
      <c r="D30" s="117">
        <v>0</v>
      </c>
      <c r="E30" s="7"/>
      <c r="F30" s="7"/>
    </row>
    <row r="31" spans="1:11" ht="16.5" customHeight="1" thickTop="1" thickBot="1" x14ac:dyDescent="0.3">
      <c r="A31" s="24" t="s">
        <v>94</v>
      </c>
      <c r="B31" s="29">
        <v>95698.080066497147</v>
      </c>
      <c r="C31" s="29">
        <v>30997.930906993861</v>
      </c>
      <c r="D31" s="117">
        <v>0</v>
      </c>
      <c r="E31" s="7"/>
      <c r="F31" s="7"/>
    </row>
    <row r="32" spans="1:11" ht="27.6" thickTop="1" thickBot="1" x14ac:dyDescent="0.3">
      <c r="A32" s="24" t="s">
        <v>98</v>
      </c>
      <c r="B32" s="29"/>
      <c r="C32" s="29"/>
      <c r="D32" s="117">
        <v>0</v>
      </c>
      <c r="E32" s="7"/>
      <c r="F32" s="7"/>
    </row>
    <row r="33" spans="1:6" ht="31.5" customHeight="1" thickTop="1" thickBot="1" x14ac:dyDescent="0.3">
      <c r="A33" s="24" t="s">
        <v>97</v>
      </c>
      <c r="B33" s="29">
        <v>107804.59100000001</v>
      </c>
      <c r="C33" s="29">
        <v>80299.710999999981</v>
      </c>
      <c r="D33" s="117">
        <v>0</v>
      </c>
      <c r="E33" s="7"/>
      <c r="F33" s="7"/>
    </row>
    <row r="34" spans="1:6" ht="27.6" thickTop="1" thickBot="1" x14ac:dyDescent="0.3">
      <c r="A34" s="24" t="s">
        <v>99</v>
      </c>
      <c r="B34" s="29">
        <v>0</v>
      </c>
      <c r="C34" s="29">
        <v>0</v>
      </c>
      <c r="D34" s="117">
        <v>0</v>
      </c>
      <c r="E34" s="7"/>
      <c r="F34" s="7"/>
    </row>
    <row r="35" spans="1:6" ht="27.6" thickTop="1" thickBot="1" x14ac:dyDescent="0.3">
      <c r="A35" s="24" t="s">
        <v>100</v>
      </c>
      <c r="B35" s="29">
        <v>2.4000000033993274E-2</v>
      </c>
      <c r="C35" s="29">
        <v>46628.464000000029</v>
      </c>
      <c r="D35" s="117">
        <v>0</v>
      </c>
      <c r="E35" s="7"/>
      <c r="F35" s="7"/>
    </row>
    <row r="36" spans="1:6" ht="14.4" thickTop="1" thickBot="1" x14ac:dyDescent="0.3">
      <c r="A36" s="24" t="s">
        <v>101</v>
      </c>
      <c r="B36" s="29">
        <v>1373.5013215156741</v>
      </c>
      <c r="C36" s="29">
        <v>2361.6849999999999</v>
      </c>
      <c r="D36" s="117">
        <v>0</v>
      </c>
      <c r="E36" s="7"/>
      <c r="F36" s="7"/>
    </row>
    <row r="37" spans="1:6" ht="14.4" thickTop="1" thickBot="1" x14ac:dyDescent="0.3">
      <c r="A37" s="24" t="s">
        <v>102</v>
      </c>
      <c r="B37" s="29">
        <v>62535</v>
      </c>
      <c r="C37" s="29">
        <v>0</v>
      </c>
      <c r="D37" s="117">
        <v>0</v>
      </c>
      <c r="E37" s="7"/>
      <c r="F37" s="7"/>
    </row>
    <row r="38" spans="1:6" ht="14.4" thickTop="1" thickBot="1" x14ac:dyDescent="0.3">
      <c r="A38" s="24" t="s">
        <v>103</v>
      </c>
      <c r="B38" s="29">
        <v>0</v>
      </c>
      <c r="C38" s="29">
        <v>0</v>
      </c>
      <c r="D38" s="117">
        <f>IF(B38&lt;=0,0,C38/B38*100)</f>
        <v>0</v>
      </c>
      <c r="E38" s="7"/>
      <c r="F38" s="7"/>
    </row>
    <row r="39" spans="1:6" ht="14.4" thickTop="1" thickBot="1" x14ac:dyDescent="0.3">
      <c r="A39" s="32" t="s">
        <v>104</v>
      </c>
      <c r="B39" s="33">
        <f>B40+B41+B42+B43+B44+B45+B46</f>
        <v>-114866.22900000001</v>
      </c>
      <c r="C39" s="33">
        <f>SUM(C40:C46)</f>
        <v>-23408.744999999999</v>
      </c>
      <c r="D39" s="119">
        <f>IF(B39&lt;=0,0,C39/B39*100)</f>
        <v>0</v>
      </c>
      <c r="E39" s="7"/>
      <c r="F39" s="7"/>
    </row>
    <row r="40" spans="1:6" ht="27.6" thickTop="1" thickBot="1" x14ac:dyDescent="0.3">
      <c r="A40" s="24" t="s">
        <v>107</v>
      </c>
      <c r="B40" s="29">
        <v>0</v>
      </c>
      <c r="C40" s="29"/>
      <c r="D40" s="117">
        <f>IF(B40&lt;=0,0,C40/B40*100)</f>
        <v>0</v>
      </c>
      <c r="E40" s="7"/>
      <c r="F40" s="7"/>
    </row>
    <row r="41" spans="1:6" ht="14.4" thickTop="1" thickBot="1" x14ac:dyDescent="0.3">
      <c r="A41" s="24" t="s">
        <v>108</v>
      </c>
      <c r="B41" s="29">
        <v>0</v>
      </c>
      <c r="C41" s="29"/>
      <c r="D41" s="117">
        <f t="shared" ref="D41:D47" si="0">IF(B41&lt;=0,0,C41/B41*100)</f>
        <v>0</v>
      </c>
      <c r="E41" s="7"/>
      <c r="F41" s="7"/>
    </row>
    <row r="42" spans="1:6" ht="27.6" thickTop="1" thickBot="1" x14ac:dyDescent="0.3">
      <c r="A42" s="24" t="s">
        <v>109</v>
      </c>
      <c r="B42" s="29">
        <v>-114866.22900000001</v>
      </c>
      <c r="C42" s="29">
        <v>0.19600000000000151</v>
      </c>
      <c r="D42" s="117">
        <f t="shared" si="0"/>
        <v>0</v>
      </c>
      <c r="E42" s="7"/>
      <c r="F42" s="7"/>
    </row>
    <row r="43" spans="1:6" ht="14.4" thickTop="1" thickBot="1" x14ac:dyDescent="0.3">
      <c r="A43" s="24" t="s">
        <v>57</v>
      </c>
      <c r="B43" s="29"/>
      <c r="C43" s="29"/>
      <c r="D43" s="117">
        <f t="shared" si="0"/>
        <v>0</v>
      </c>
      <c r="E43" s="7"/>
      <c r="F43" s="7"/>
    </row>
    <row r="44" spans="1:6" ht="14.4" thickTop="1" thickBot="1" x14ac:dyDescent="0.3">
      <c r="A44" s="24" t="s">
        <v>58</v>
      </c>
      <c r="B44" s="29"/>
      <c r="C44" s="29">
        <v>-23408.940999999999</v>
      </c>
      <c r="D44" s="117">
        <f t="shared" si="0"/>
        <v>0</v>
      </c>
      <c r="E44" s="7"/>
      <c r="F44" s="7"/>
    </row>
    <row r="45" spans="1:6" ht="14.4" thickTop="1" thickBot="1" x14ac:dyDescent="0.3">
      <c r="A45" s="24" t="s">
        <v>224</v>
      </c>
      <c r="B45" s="29"/>
      <c r="C45" s="29"/>
      <c r="D45" s="117">
        <f t="shared" si="0"/>
        <v>0</v>
      </c>
      <c r="E45" s="7"/>
      <c r="F45" s="7"/>
    </row>
    <row r="46" spans="1:6" ht="16.5" customHeight="1" thickTop="1" thickBot="1" x14ac:dyDescent="0.3">
      <c r="A46" s="24" t="s">
        <v>110</v>
      </c>
      <c r="B46" s="29"/>
      <c r="C46" s="29"/>
      <c r="D46" s="117">
        <f t="shared" si="0"/>
        <v>0</v>
      </c>
      <c r="E46" s="7"/>
      <c r="F46" s="7"/>
    </row>
    <row r="47" spans="1:6" ht="14.4" thickTop="1" thickBot="1" x14ac:dyDescent="0.3">
      <c r="A47" s="32" t="s">
        <v>59</v>
      </c>
      <c r="B47" s="33">
        <f>B9+B29+B39</f>
        <v>-32809.949906301496</v>
      </c>
      <c r="C47" s="33">
        <f>C9+C29+C39</f>
        <v>234587.5308332688</v>
      </c>
      <c r="D47" s="33">
        <f t="shared" si="0"/>
        <v>0</v>
      </c>
      <c r="E47" s="7"/>
      <c r="F47" s="7"/>
    </row>
    <row r="48" spans="1:6" ht="14.4" thickTop="1" thickBot="1" x14ac:dyDescent="0.3">
      <c r="A48" s="5" t="s">
        <v>60</v>
      </c>
      <c r="B48" s="29">
        <v>110729</v>
      </c>
      <c r="C48" s="29">
        <v>77919</v>
      </c>
      <c r="D48" s="117">
        <v>0</v>
      </c>
      <c r="E48" s="7"/>
      <c r="F48" s="7"/>
    </row>
    <row r="49" spans="1:6" ht="14.4" thickTop="1" thickBot="1" x14ac:dyDescent="0.3">
      <c r="A49" s="32" t="s">
        <v>226</v>
      </c>
      <c r="B49" s="33">
        <v>77919</v>
      </c>
      <c r="C49" s="33">
        <v>312507</v>
      </c>
      <c r="D49" s="33">
        <v>0</v>
      </c>
      <c r="E49" s="7"/>
      <c r="F49" s="7"/>
    </row>
    <row r="50" spans="1:6" ht="13.8" thickTop="1" x14ac:dyDescent="0.25">
      <c r="A50" s="2"/>
      <c r="B50" s="2"/>
      <c r="C50" s="3"/>
      <c r="D50" s="3"/>
      <c r="E50" s="7"/>
      <c r="F50" s="7"/>
    </row>
    <row r="51" spans="1:6" x14ac:dyDescent="0.25">
      <c r="A51" s="7"/>
      <c r="B51" s="13"/>
      <c r="C51" s="7"/>
      <c r="D51" s="7"/>
      <c r="E51" s="7"/>
      <c r="F51" s="7"/>
    </row>
    <row r="52" spans="1:6" x14ac:dyDescent="0.25">
      <c r="A52" s="7"/>
      <c r="B52" s="13"/>
      <c r="C52" s="7"/>
      <c r="D52" s="7"/>
      <c r="E52" s="7"/>
      <c r="F52" s="7"/>
    </row>
    <row r="53" spans="1:6" x14ac:dyDescent="0.25">
      <c r="A53" s="7"/>
      <c r="B53" s="13"/>
      <c r="C53" s="7"/>
      <c r="D53" s="7"/>
      <c r="E53" s="7"/>
      <c r="F53" s="7"/>
    </row>
    <row r="54" spans="1:6" x14ac:dyDescent="0.25">
      <c r="A54" s="7"/>
      <c r="B54" s="7"/>
      <c r="C54" s="7"/>
      <c r="D54" s="7"/>
      <c r="E54" s="7"/>
      <c r="F54" s="7"/>
    </row>
    <row r="55" spans="1:6" x14ac:dyDescent="0.25">
      <c r="A55" s="7"/>
      <c r="B55" s="13"/>
      <c r="C55" s="7"/>
      <c r="D55" s="7"/>
      <c r="E55" s="7"/>
      <c r="F55" s="7"/>
    </row>
    <row r="56" spans="1:6" x14ac:dyDescent="0.25">
      <c r="A56" s="7"/>
      <c r="B56" s="13"/>
      <c r="C56" s="7"/>
      <c r="D56" s="7"/>
      <c r="E56" s="7"/>
      <c r="F56" s="7"/>
    </row>
    <row r="57" spans="1:6" x14ac:dyDescent="0.25">
      <c r="A57" s="7"/>
      <c r="B57" s="13"/>
      <c r="C57" s="7"/>
      <c r="D57" s="7"/>
      <c r="E57" s="7"/>
      <c r="F57" s="7"/>
    </row>
    <row r="58" spans="1:6" x14ac:dyDescent="0.25">
      <c r="A58" s="7"/>
      <c r="B58" s="13"/>
      <c r="C58" s="7"/>
      <c r="D58" s="7"/>
      <c r="E58" s="7"/>
      <c r="F58" s="7"/>
    </row>
    <row r="59" spans="1:6" x14ac:dyDescent="0.25">
      <c r="A59" s="7"/>
      <c r="B59" s="13"/>
      <c r="C59" s="7"/>
      <c r="D59" s="7"/>
      <c r="E59" s="7"/>
      <c r="F59" s="7"/>
    </row>
    <row r="60" spans="1:6" x14ac:dyDescent="0.25">
      <c r="A60" s="7"/>
      <c r="B60" s="7"/>
      <c r="C60" s="7"/>
      <c r="D60" s="7"/>
      <c r="E60" s="7"/>
      <c r="F60" s="7"/>
    </row>
    <row r="61" spans="1:6" x14ac:dyDescent="0.25">
      <c r="A61" s="7"/>
      <c r="B61" s="7"/>
      <c r="C61" s="7"/>
      <c r="D61" s="7"/>
      <c r="E61" s="7"/>
      <c r="F61" s="7"/>
    </row>
    <row r="62" spans="1:6" x14ac:dyDescent="0.25">
      <c r="A62" s="7"/>
      <c r="B62" s="7"/>
      <c r="C62" s="7"/>
      <c r="D62" s="7"/>
      <c r="E62" s="7"/>
      <c r="F62" s="7"/>
    </row>
    <row r="63" spans="1:6" x14ac:dyDescent="0.25">
      <c r="A63" s="7"/>
      <c r="B63" s="7"/>
      <c r="C63" s="7"/>
      <c r="D63" s="7"/>
      <c r="E63" s="7"/>
      <c r="F63" s="7"/>
    </row>
    <row r="64" spans="1:6" x14ac:dyDescent="0.25">
      <c r="A64" s="7"/>
      <c r="B64" s="7"/>
      <c r="C64" s="7"/>
    </row>
  </sheetData>
  <sheetProtection password="B44F" sheet="1" objects="1" scenarios="1" selectLockedCells="1"/>
  <mergeCells count="3">
    <mergeCell ref="C7:D7"/>
    <mergeCell ref="A5:C5"/>
    <mergeCell ref="B1:D1"/>
  </mergeCells>
  <phoneticPr fontId="2" type="noConversion"/>
  <pageMargins left="0.23" right="0.16" top="0.38" bottom="0.47" header="0.17" footer="0.19"/>
  <pageSetup paperSize="9" scale="9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8"/>
  <sheetViews>
    <sheetView tabSelected="1" topLeftCell="A28" zoomScale="90" zoomScaleNormal="90" workbookViewId="0">
      <selection activeCell="E43" sqref="E43"/>
    </sheetView>
  </sheetViews>
  <sheetFormatPr defaultColWidth="9.109375" defaultRowHeight="13.2" x14ac:dyDescent="0.25"/>
  <cols>
    <col min="1" max="1" width="51.6640625" style="1" customWidth="1"/>
    <col min="2" max="2" width="13" style="1" customWidth="1"/>
    <col min="3" max="3" width="12" style="1" customWidth="1"/>
    <col min="4" max="4" width="11.33203125" style="1" customWidth="1"/>
    <col min="5" max="5" width="13.88671875" style="1" customWidth="1"/>
    <col min="6" max="6" width="10.6640625" style="1" customWidth="1"/>
    <col min="7" max="7" width="15.44140625" style="1" customWidth="1"/>
    <col min="8" max="16384" width="9.109375" style="1"/>
  </cols>
  <sheetData>
    <row r="1" spans="1:7" ht="15.75" customHeight="1" x14ac:dyDescent="0.25">
      <c r="A1" s="61" t="s">
        <v>311</v>
      </c>
      <c r="B1" s="241" t="str">
        <f>'ФИ-Почетна'!$C$18</f>
        <v>ГД Гранит АД Скопје</v>
      </c>
      <c r="C1" s="249"/>
      <c r="D1" s="249"/>
      <c r="E1" s="34"/>
      <c r="F1" s="244"/>
      <c r="G1" s="244"/>
    </row>
    <row r="2" spans="1:7" ht="12.75" customHeight="1" x14ac:dyDescent="0.25">
      <c r="A2" s="61" t="s">
        <v>319</v>
      </c>
      <c r="B2" s="62" t="str">
        <f>'ФИ-Почетна'!$C$22</f>
        <v>01.01 - 30.06</v>
      </c>
      <c r="C2" s="63"/>
      <c r="D2" s="64"/>
      <c r="E2" s="30"/>
      <c r="F2" s="245"/>
      <c r="G2" s="245"/>
    </row>
    <row r="3" spans="1:7" ht="12.75" customHeight="1" x14ac:dyDescent="0.25">
      <c r="A3" s="65" t="s">
        <v>316</v>
      </c>
      <c r="B3" s="66">
        <f>'ФИ-Почетна'!$C$23</f>
        <v>2021</v>
      </c>
      <c r="C3" s="63"/>
      <c r="D3" s="67"/>
      <c r="E3" s="30"/>
      <c r="F3" s="35"/>
      <c r="G3" s="35"/>
    </row>
    <row r="4" spans="1:7" ht="12.75" customHeight="1" x14ac:dyDescent="0.25">
      <c r="A4" s="65" t="s">
        <v>320</v>
      </c>
      <c r="B4" s="68" t="str">
        <f>'ФИ-Почетна'!$C$20</f>
        <v>да</v>
      </c>
      <c r="C4" s="67"/>
      <c r="D4" s="67"/>
      <c r="E4" s="30"/>
      <c r="F4" s="35"/>
      <c r="G4" s="35"/>
    </row>
    <row r="5" spans="1:7" ht="33.75" customHeight="1" x14ac:dyDescent="0.25">
      <c r="A5" s="243" t="s">
        <v>135</v>
      </c>
      <c r="B5" s="243"/>
      <c r="C5" s="243"/>
      <c r="D5" s="243"/>
      <c r="E5" s="243"/>
      <c r="F5" s="243"/>
      <c r="G5" s="243"/>
    </row>
    <row r="6" spans="1:7" ht="21" customHeight="1" x14ac:dyDescent="0.25">
      <c r="A6" s="6"/>
      <c r="B6" s="31"/>
      <c r="C6" s="31"/>
      <c r="D6" s="31"/>
      <c r="E6" s="248" t="s">
        <v>24</v>
      </c>
      <c r="F6" s="248"/>
      <c r="G6" s="248"/>
    </row>
    <row r="7" spans="1:7" ht="18" customHeight="1" x14ac:dyDescent="0.25">
      <c r="A7" s="246" t="s">
        <v>134</v>
      </c>
      <c r="B7" s="247" t="s">
        <v>227</v>
      </c>
      <c r="C7" s="247"/>
      <c r="D7" s="247"/>
      <c r="E7" s="247"/>
      <c r="F7" s="242" t="s">
        <v>6</v>
      </c>
      <c r="G7" s="242" t="s">
        <v>129</v>
      </c>
    </row>
    <row r="8" spans="1:7" s="16" customFormat="1" ht="36" x14ac:dyDescent="0.25">
      <c r="A8" s="246"/>
      <c r="B8" s="17" t="s">
        <v>175</v>
      </c>
      <c r="C8" s="17" t="s">
        <v>127</v>
      </c>
      <c r="D8" s="17" t="s">
        <v>228</v>
      </c>
      <c r="E8" s="17" t="s">
        <v>128</v>
      </c>
      <c r="F8" s="242"/>
      <c r="G8" s="242"/>
    </row>
    <row r="9" spans="1:7" x14ac:dyDescent="0.25">
      <c r="A9" s="205" t="s">
        <v>113</v>
      </c>
      <c r="B9" s="25">
        <v>932366</v>
      </c>
      <c r="C9" s="25">
        <v>51895</v>
      </c>
      <c r="D9" s="25">
        <v>1452609</v>
      </c>
      <c r="E9" s="25">
        <v>3090270</v>
      </c>
      <c r="F9" s="25"/>
      <c r="G9" s="18">
        <f t="shared" ref="G9:G27" si="0">SUM(B9:F9)</f>
        <v>5527140</v>
      </c>
    </row>
    <row r="10" spans="1:7" x14ac:dyDescent="0.25">
      <c r="A10" s="206" t="s">
        <v>118</v>
      </c>
      <c r="B10" s="26"/>
      <c r="C10" s="26"/>
      <c r="D10" s="26"/>
      <c r="E10" s="26"/>
      <c r="F10" s="26"/>
      <c r="G10" s="18">
        <f t="shared" si="0"/>
        <v>0</v>
      </c>
    </row>
    <row r="11" spans="1:7" x14ac:dyDescent="0.25">
      <c r="A11" s="206" t="s">
        <v>114</v>
      </c>
      <c r="B11" s="26"/>
      <c r="C11" s="26"/>
      <c r="D11" s="26"/>
      <c r="E11" s="26"/>
      <c r="F11" s="26"/>
      <c r="G11" s="18">
        <f t="shared" si="0"/>
        <v>0</v>
      </c>
    </row>
    <row r="12" spans="1:7" x14ac:dyDescent="0.25">
      <c r="A12" s="206" t="s">
        <v>115</v>
      </c>
      <c r="B12" s="26"/>
      <c r="C12" s="26"/>
      <c r="D12" s="26"/>
      <c r="E12" s="26"/>
      <c r="F12" s="26"/>
      <c r="G12" s="18">
        <f t="shared" si="0"/>
        <v>0</v>
      </c>
    </row>
    <row r="13" spans="1:7" x14ac:dyDescent="0.25">
      <c r="A13" s="206" t="s">
        <v>116</v>
      </c>
      <c r="B13" s="26"/>
      <c r="C13" s="26"/>
      <c r="D13" s="26"/>
      <c r="E13" s="26"/>
      <c r="F13" s="26"/>
      <c r="G13" s="18">
        <f t="shared" si="0"/>
        <v>0</v>
      </c>
    </row>
    <row r="14" spans="1:7" x14ac:dyDescent="0.25">
      <c r="A14" s="206" t="s">
        <v>117</v>
      </c>
      <c r="B14" s="26"/>
      <c r="C14" s="26"/>
      <c r="D14" s="26"/>
      <c r="E14" s="26">
        <v>56927.4566369971</v>
      </c>
      <c r="F14" s="26"/>
      <c r="G14" s="18">
        <f t="shared" si="0"/>
        <v>56927.4566369971</v>
      </c>
    </row>
    <row r="15" spans="1:7" x14ac:dyDescent="0.25">
      <c r="A15" s="206" t="s">
        <v>119</v>
      </c>
      <c r="B15" s="26"/>
      <c r="C15" s="26"/>
      <c r="D15" s="26">
        <v>161319</v>
      </c>
      <c r="E15" s="26">
        <v>-161319</v>
      </c>
      <c r="F15" s="26"/>
      <c r="G15" s="18">
        <f t="shared" si="0"/>
        <v>0</v>
      </c>
    </row>
    <row r="16" spans="1:7" ht="28.5" customHeight="1" x14ac:dyDescent="0.25">
      <c r="A16" s="206" t="s">
        <v>229</v>
      </c>
      <c r="B16" s="26"/>
      <c r="C16" s="26"/>
      <c r="D16" s="26"/>
      <c r="E16" s="26">
        <v>-92331</v>
      </c>
      <c r="F16" s="26"/>
      <c r="G16" s="18">
        <f t="shared" si="0"/>
        <v>-92331</v>
      </c>
    </row>
    <row r="17" spans="1:7" ht="26.4" x14ac:dyDescent="0.25">
      <c r="A17" s="206" t="s">
        <v>131</v>
      </c>
      <c r="B17" s="26"/>
      <c r="C17" s="26"/>
      <c r="D17" s="26"/>
      <c r="E17" s="26">
        <v>-30000</v>
      </c>
      <c r="F17" s="26"/>
      <c r="G17" s="18">
        <f t="shared" si="0"/>
        <v>-30000</v>
      </c>
    </row>
    <row r="18" spans="1:7" x14ac:dyDescent="0.25">
      <c r="A18" s="206" t="s">
        <v>241</v>
      </c>
      <c r="B18" s="26"/>
      <c r="C18" s="26"/>
      <c r="D18" s="26"/>
      <c r="E18" s="26"/>
      <c r="F18" s="26"/>
      <c r="G18" s="18">
        <f t="shared" si="0"/>
        <v>0</v>
      </c>
    </row>
    <row r="19" spans="1:7" x14ac:dyDescent="0.25">
      <c r="A19" s="206" t="s">
        <v>130</v>
      </c>
      <c r="B19" s="26"/>
      <c r="C19" s="26"/>
      <c r="D19" s="26"/>
      <c r="E19" s="26"/>
      <c r="F19" s="26"/>
      <c r="G19" s="18">
        <f t="shared" si="0"/>
        <v>0</v>
      </c>
    </row>
    <row r="20" spans="1:7" ht="26.4" x14ac:dyDescent="0.25">
      <c r="A20" s="206" t="s">
        <v>120</v>
      </c>
      <c r="B20" s="26"/>
      <c r="C20" s="26"/>
      <c r="D20" s="26">
        <v>74018.7</v>
      </c>
      <c r="E20" s="26"/>
      <c r="F20" s="26"/>
      <c r="G20" s="18">
        <f t="shared" si="0"/>
        <v>74018.7</v>
      </c>
    </row>
    <row r="21" spans="1:7" ht="26.4" x14ac:dyDescent="0.25">
      <c r="A21" s="206" t="s">
        <v>121</v>
      </c>
      <c r="B21" s="26"/>
      <c r="C21" s="26"/>
      <c r="D21" s="26"/>
      <c r="E21" s="26"/>
      <c r="F21" s="26"/>
      <c r="G21" s="18">
        <f t="shared" si="0"/>
        <v>0</v>
      </c>
    </row>
    <row r="22" spans="1:7" ht="26.4" x14ac:dyDescent="0.25">
      <c r="A22" s="206" t="s">
        <v>122</v>
      </c>
      <c r="B22" s="26"/>
      <c r="C22" s="26"/>
      <c r="D22" s="26"/>
      <c r="E22" s="26"/>
      <c r="F22" s="26"/>
      <c r="G22" s="18">
        <f t="shared" si="0"/>
        <v>0</v>
      </c>
    </row>
    <row r="23" spans="1:7" x14ac:dyDescent="0.25">
      <c r="A23" s="206" t="s">
        <v>6</v>
      </c>
      <c r="B23" s="26"/>
      <c r="C23" s="26"/>
      <c r="D23" s="26"/>
      <c r="E23" s="26"/>
      <c r="F23" s="26"/>
      <c r="G23" s="18">
        <f t="shared" si="0"/>
        <v>0</v>
      </c>
    </row>
    <row r="24" spans="1:7" x14ac:dyDescent="0.25">
      <c r="A24" s="206" t="s">
        <v>125</v>
      </c>
      <c r="B24" s="26"/>
      <c r="C24" s="26"/>
      <c r="D24" s="26"/>
      <c r="E24" s="26"/>
      <c r="F24" s="26"/>
      <c r="G24" s="18">
        <f t="shared" si="0"/>
        <v>0</v>
      </c>
    </row>
    <row r="25" spans="1:7" x14ac:dyDescent="0.25">
      <c r="A25" s="206" t="s">
        <v>123</v>
      </c>
      <c r="B25" s="26"/>
      <c r="C25" s="26"/>
      <c r="D25" s="26"/>
      <c r="E25" s="26"/>
      <c r="F25" s="26"/>
      <c r="G25" s="18">
        <f t="shared" si="0"/>
        <v>0</v>
      </c>
    </row>
    <row r="26" spans="1:7" x14ac:dyDescent="0.25">
      <c r="A26" s="206" t="s">
        <v>124</v>
      </c>
      <c r="B26" s="26"/>
      <c r="C26" s="26"/>
      <c r="D26" s="26">
        <v>4476</v>
      </c>
      <c r="E26" s="26">
        <v>0</v>
      </c>
      <c r="F26" s="26"/>
      <c r="G26" s="18">
        <f t="shared" si="0"/>
        <v>4476</v>
      </c>
    </row>
    <row r="27" spans="1:7" ht="15.75" customHeight="1" thickBot="1" x14ac:dyDescent="0.3">
      <c r="A27" s="207" t="s">
        <v>126</v>
      </c>
      <c r="B27" s="27"/>
      <c r="C27" s="27"/>
      <c r="D27" s="27"/>
      <c r="E27" s="27">
        <v>6158</v>
      </c>
      <c r="F27" s="27"/>
      <c r="G27" s="18">
        <f t="shared" si="0"/>
        <v>6158</v>
      </c>
    </row>
    <row r="28" spans="1:7" ht="14.4" thickTop="1" thickBot="1" x14ac:dyDescent="0.3">
      <c r="A28" s="208" t="s">
        <v>132</v>
      </c>
      <c r="B28" s="21">
        <f t="shared" ref="B28:G28" si="1">SUM(B9:B27)</f>
        <v>932366</v>
      </c>
      <c r="C28" s="21">
        <f t="shared" si="1"/>
        <v>51895</v>
      </c>
      <c r="D28" s="21">
        <f t="shared" si="1"/>
        <v>1692422.7</v>
      </c>
      <c r="E28" s="21">
        <f t="shared" si="1"/>
        <v>2869705.4566369969</v>
      </c>
      <c r="F28" s="21">
        <f t="shared" si="1"/>
        <v>0</v>
      </c>
      <c r="G28" s="21">
        <f t="shared" si="1"/>
        <v>5546389.1566369971</v>
      </c>
    </row>
    <row r="29" spans="1:7" ht="13.8" thickTop="1" x14ac:dyDescent="0.25">
      <c r="A29" s="209" t="s">
        <v>118</v>
      </c>
      <c r="B29" s="28"/>
      <c r="C29" s="28"/>
      <c r="D29" s="28"/>
      <c r="E29" s="28"/>
      <c r="F29" s="28"/>
      <c r="G29" s="20">
        <f t="shared" ref="G29:G46" si="2">SUM(B29:F29)</f>
        <v>0</v>
      </c>
    </row>
    <row r="30" spans="1:7" x14ac:dyDescent="0.25">
      <c r="A30" s="206" t="s">
        <v>114</v>
      </c>
      <c r="B30" s="26"/>
      <c r="C30" s="26"/>
      <c r="D30" s="26"/>
      <c r="E30" s="26"/>
      <c r="F30" s="26"/>
      <c r="G30" s="20">
        <f t="shared" si="2"/>
        <v>0</v>
      </c>
    </row>
    <row r="31" spans="1:7" x14ac:dyDescent="0.25">
      <c r="A31" s="206" t="s">
        <v>115</v>
      </c>
      <c r="B31" s="26"/>
      <c r="C31" s="26"/>
      <c r="D31" s="26"/>
      <c r="E31" s="26"/>
      <c r="F31" s="26"/>
      <c r="G31" s="20">
        <f t="shared" si="2"/>
        <v>0</v>
      </c>
    </row>
    <row r="32" spans="1:7" x14ac:dyDescent="0.25">
      <c r="A32" s="206" t="s">
        <v>116</v>
      </c>
      <c r="B32" s="26"/>
      <c r="C32" s="26"/>
      <c r="D32" s="26"/>
      <c r="E32" s="26"/>
      <c r="F32" s="26"/>
      <c r="G32" s="20">
        <f t="shared" si="2"/>
        <v>0</v>
      </c>
    </row>
    <row r="33" spans="1:7" x14ac:dyDescent="0.25">
      <c r="A33" s="206" t="s">
        <v>117</v>
      </c>
      <c r="B33" s="26"/>
      <c r="C33" s="26"/>
      <c r="D33" s="26"/>
      <c r="E33" s="26">
        <v>84564.720057546278</v>
      </c>
      <c r="F33" s="26"/>
      <c r="G33" s="20">
        <f t="shared" si="2"/>
        <v>84564.720057546278</v>
      </c>
    </row>
    <row r="34" spans="1:7" x14ac:dyDescent="0.25">
      <c r="A34" s="206" t="s">
        <v>119</v>
      </c>
      <c r="B34" s="26"/>
      <c r="C34" s="26"/>
      <c r="D34" s="26">
        <v>37216</v>
      </c>
      <c r="E34" s="26">
        <v>-37216</v>
      </c>
      <c r="F34" s="26"/>
      <c r="G34" s="20">
        <f t="shared" si="2"/>
        <v>0</v>
      </c>
    </row>
    <row r="35" spans="1:7" ht="26.4" x14ac:dyDescent="0.25">
      <c r="A35" s="206" t="s">
        <v>229</v>
      </c>
      <c r="B35" s="26"/>
      <c r="C35" s="26"/>
      <c r="D35" s="26"/>
      <c r="E35" s="26">
        <v>-46179</v>
      </c>
      <c r="F35" s="26"/>
      <c r="G35" s="20">
        <f t="shared" si="2"/>
        <v>-46179</v>
      </c>
    </row>
    <row r="36" spans="1:7" ht="26.4" x14ac:dyDescent="0.25">
      <c r="A36" s="206" t="s">
        <v>131</v>
      </c>
      <c r="B36" s="26"/>
      <c r="C36" s="26"/>
      <c r="D36" s="26"/>
      <c r="E36" s="26">
        <v>-28000</v>
      </c>
      <c r="F36" s="26"/>
      <c r="G36" s="20">
        <f t="shared" si="2"/>
        <v>-28000</v>
      </c>
    </row>
    <row r="37" spans="1:7" x14ac:dyDescent="0.25">
      <c r="A37" s="206" t="s">
        <v>241</v>
      </c>
      <c r="B37" s="26"/>
      <c r="C37" s="26"/>
      <c r="D37" s="26"/>
      <c r="E37" s="26"/>
      <c r="F37" s="26"/>
      <c r="G37" s="20">
        <f t="shared" si="2"/>
        <v>0</v>
      </c>
    </row>
    <row r="38" spans="1:7" x14ac:dyDescent="0.25">
      <c r="A38" s="206" t="s">
        <v>130</v>
      </c>
      <c r="B38" s="26"/>
      <c r="C38" s="26"/>
      <c r="D38" s="26"/>
      <c r="E38" s="26"/>
      <c r="F38" s="26"/>
      <c r="G38" s="20">
        <f t="shared" si="2"/>
        <v>0</v>
      </c>
    </row>
    <row r="39" spans="1:7" ht="26.4" x14ac:dyDescent="0.25">
      <c r="A39" s="206" t="s">
        <v>120</v>
      </c>
      <c r="B39" s="26"/>
      <c r="C39" s="26"/>
      <c r="D39" s="26">
        <v>170891.1</v>
      </c>
      <c r="E39" s="26"/>
      <c r="F39" s="26"/>
      <c r="G39" s="20">
        <f t="shared" si="2"/>
        <v>170891.1</v>
      </c>
    </row>
    <row r="40" spans="1:7" ht="26.4" x14ac:dyDescent="0.25">
      <c r="A40" s="206" t="s">
        <v>121</v>
      </c>
      <c r="B40" s="26"/>
      <c r="C40" s="26"/>
      <c r="D40" s="26"/>
      <c r="E40" s="26"/>
      <c r="F40" s="26"/>
      <c r="G40" s="20">
        <f t="shared" si="2"/>
        <v>0</v>
      </c>
    </row>
    <row r="41" spans="1:7" ht="26.4" x14ac:dyDescent="0.25">
      <c r="A41" s="206" t="s">
        <v>122</v>
      </c>
      <c r="B41" s="26"/>
      <c r="C41" s="26"/>
      <c r="D41" s="26"/>
      <c r="E41" s="26"/>
      <c r="F41" s="26"/>
      <c r="G41" s="20">
        <f t="shared" si="2"/>
        <v>0</v>
      </c>
    </row>
    <row r="42" spans="1:7" x14ac:dyDescent="0.25">
      <c r="A42" s="206" t="s">
        <v>6</v>
      </c>
      <c r="B42" s="26"/>
      <c r="C42" s="26"/>
      <c r="D42" s="26"/>
      <c r="E42" s="26"/>
      <c r="F42" s="26"/>
      <c r="G42" s="20">
        <f t="shared" si="2"/>
        <v>0</v>
      </c>
    </row>
    <row r="43" spans="1:7" x14ac:dyDescent="0.25">
      <c r="A43" s="206" t="s">
        <v>125</v>
      </c>
      <c r="B43" s="26"/>
      <c r="C43" s="26"/>
      <c r="D43" s="26"/>
      <c r="E43" s="26"/>
      <c r="F43" s="26"/>
      <c r="G43" s="20">
        <f t="shared" si="2"/>
        <v>0</v>
      </c>
    </row>
    <row r="44" spans="1:7" x14ac:dyDescent="0.25">
      <c r="A44" s="206" t="s">
        <v>123</v>
      </c>
      <c r="B44" s="26"/>
      <c r="C44" s="26"/>
      <c r="D44" s="26"/>
      <c r="E44" s="26"/>
      <c r="F44" s="26"/>
      <c r="G44" s="20">
        <f t="shared" si="2"/>
        <v>0</v>
      </c>
    </row>
    <row r="45" spans="1:7" x14ac:dyDescent="0.25">
      <c r="A45" s="206" t="s">
        <v>124</v>
      </c>
      <c r="B45" s="26"/>
      <c r="C45" s="26"/>
      <c r="D45" s="26">
        <v>-228</v>
      </c>
      <c r="E45" s="26">
        <v>6</v>
      </c>
      <c r="F45" s="26"/>
      <c r="G45" s="20">
        <f t="shared" si="2"/>
        <v>-222</v>
      </c>
    </row>
    <row r="46" spans="1:7" ht="15.75" customHeight="1" thickBot="1" x14ac:dyDescent="0.3">
      <c r="A46" s="207" t="s">
        <v>126</v>
      </c>
      <c r="B46" s="27"/>
      <c r="C46" s="27"/>
      <c r="D46" s="27"/>
      <c r="E46" s="27"/>
      <c r="F46" s="27"/>
      <c r="G46" s="20">
        <f t="shared" si="2"/>
        <v>0</v>
      </c>
    </row>
    <row r="47" spans="1:7" ht="14.4" thickTop="1" thickBot="1" x14ac:dyDescent="0.3">
      <c r="A47" s="208" t="s">
        <v>133</v>
      </c>
      <c r="B47" s="19">
        <f t="shared" ref="B47:G47" si="3">SUM(B28:B46)</f>
        <v>932366</v>
      </c>
      <c r="C47" s="19">
        <f t="shared" si="3"/>
        <v>51895</v>
      </c>
      <c r="D47" s="19">
        <f t="shared" si="3"/>
        <v>1900301.8</v>
      </c>
      <c r="E47" s="19">
        <f t="shared" si="3"/>
        <v>2842881.1766945431</v>
      </c>
      <c r="F47" s="19">
        <f t="shared" si="3"/>
        <v>0</v>
      </c>
      <c r="G47" s="19">
        <f t="shared" si="3"/>
        <v>5727443.9766945429</v>
      </c>
    </row>
    <row r="48" spans="1:7" ht="13.8" thickTop="1" x14ac:dyDescent="0.25">
      <c r="A48" s="6"/>
      <c r="B48" s="6"/>
      <c r="C48" s="6"/>
      <c r="D48" s="6"/>
      <c r="E48" s="6"/>
      <c r="F48" s="6"/>
      <c r="G48" s="6"/>
    </row>
    <row r="49" spans="1:7" x14ac:dyDescent="0.25">
      <c r="A49" s="6"/>
      <c r="B49" s="6"/>
      <c r="C49" s="6"/>
      <c r="D49" s="6"/>
      <c r="E49" s="6"/>
      <c r="F49" s="6"/>
      <c r="G49" s="6"/>
    </row>
    <row r="50" spans="1:7" x14ac:dyDescent="0.25">
      <c r="A50" s="6"/>
      <c r="B50" s="6"/>
      <c r="C50" s="6"/>
      <c r="D50" s="6"/>
      <c r="E50" s="6"/>
      <c r="F50" s="6"/>
      <c r="G50" s="6"/>
    </row>
    <row r="51" spans="1:7" x14ac:dyDescent="0.25">
      <c r="A51" s="6"/>
      <c r="B51" s="6"/>
      <c r="C51" s="6"/>
      <c r="D51" s="6"/>
      <c r="E51" s="6"/>
      <c r="F51" s="6"/>
      <c r="G51" s="6"/>
    </row>
    <row r="52" spans="1:7" x14ac:dyDescent="0.25">
      <c r="A52" s="6"/>
      <c r="B52" s="6"/>
      <c r="C52" s="6"/>
      <c r="D52" s="6"/>
      <c r="E52" s="6"/>
      <c r="F52" s="6"/>
      <c r="G52" s="6"/>
    </row>
    <row r="53" spans="1:7" x14ac:dyDescent="0.25">
      <c r="A53" s="6"/>
      <c r="B53" s="6"/>
      <c r="C53" s="6"/>
      <c r="D53" s="6"/>
      <c r="E53" s="6"/>
      <c r="F53" s="6"/>
      <c r="G53" s="6"/>
    </row>
    <row r="54" spans="1:7" x14ac:dyDescent="0.25">
      <c r="A54" s="6"/>
      <c r="B54" s="6"/>
      <c r="C54" s="6"/>
      <c r="D54" s="6"/>
      <c r="E54" s="6"/>
      <c r="F54" s="6"/>
      <c r="G54" s="6"/>
    </row>
    <row r="55" spans="1:7" x14ac:dyDescent="0.25">
      <c r="A55" s="6"/>
      <c r="B55" s="6"/>
      <c r="C55" s="6"/>
      <c r="D55" s="6"/>
      <c r="E55" s="6"/>
      <c r="F55" s="6"/>
      <c r="G55" s="6"/>
    </row>
    <row r="56" spans="1:7" x14ac:dyDescent="0.25">
      <c r="A56" s="6"/>
      <c r="B56" s="6"/>
      <c r="C56" s="6"/>
      <c r="D56" s="6"/>
      <c r="E56" s="6"/>
      <c r="F56" s="6"/>
      <c r="G56" s="6"/>
    </row>
    <row r="57" spans="1:7" x14ac:dyDescent="0.25">
      <c r="A57" s="6"/>
      <c r="B57" s="6"/>
      <c r="C57" s="6"/>
      <c r="D57" s="6"/>
      <c r="E57" s="6"/>
      <c r="F57" s="6"/>
      <c r="G57" s="6"/>
    </row>
    <row r="58" spans="1:7" x14ac:dyDescent="0.25">
      <c r="A58" s="6"/>
      <c r="B58" s="6"/>
      <c r="C58" s="6"/>
      <c r="D58" s="6"/>
      <c r="E58" s="6"/>
      <c r="F58" s="6"/>
      <c r="G58" s="6"/>
    </row>
    <row r="59" spans="1:7" x14ac:dyDescent="0.25">
      <c r="A59" s="6"/>
      <c r="B59" s="6"/>
      <c r="C59" s="6"/>
      <c r="D59" s="6"/>
      <c r="E59" s="6"/>
      <c r="F59" s="6"/>
      <c r="G59" s="6"/>
    </row>
    <row r="60" spans="1:7" x14ac:dyDescent="0.25">
      <c r="A60" s="6"/>
      <c r="B60" s="6"/>
      <c r="C60" s="6"/>
      <c r="D60" s="6"/>
      <c r="E60" s="6"/>
      <c r="F60" s="6"/>
      <c r="G60" s="6"/>
    </row>
    <row r="61" spans="1:7" x14ac:dyDescent="0.25">
      <c r="A61" s="6"/>
      <c r="B61" s="6"/>
      <c r="C61" s="6"/>
      <c r="D61" s="6"/>
      <c r="E61" s="6"/>
      <c r="F61" s="6"/>
      <c r="G61" s="6"/>
    </row>
    <row r="62" spans="1:7" x14ac:dyDescent="0.25">
      <c r="A62" s="6"/>
      <c r="B62" s="6"/>
      <c r="C62" s="6"/>
      <c r="D62" s="6"/>
      <c r="E62" s="6"/>
      <c r="F62" s="6"/>
      <c r="G62" s="6"/>
    </row>
    <row r="63" spans="1:7" x14ac:dyDescent="0.25">
      <c r="A63" s="6"/>
      <c r="B63" s="6"/>
      <c r="C63" s="6"/>
      <c r="D63" s="6"/>
      <c r="E63" s="6"/>
      <c r="F63" s="6"/>
      <c r="G63" s="6"/>
    </row>
    <row r="64" spans="1:7" x14ac:dyDescent="0.25">
      <c r="A64" s="6"/>
      <c r="B64" s="6"/>
      <c r="C64" s="6"/>
      <c r="D64" s="6"/>
      <c r="E64" s="6"/>
      <c r="F64" s="6"/>
      <c r="G64" s="6"/>
    </row>
    <row r="65" spans="1:7" x14ac:dyDescent="0.25">
      <c r="A65" s="6"/>
      <c r="B65" s="6"/>
      <c r="C65" s="6"/>
      <c r="D65" s="6"/>
      <c r="E65" s="6"/>
      <c r="F65" s="6"/>
      <c r="G65" s="6"/>
    </row>
    <row r="66" spans="1:7" x14ac:dyDescent="0.25">
      <c r="A66" s="6"/>
      <c r="B66" s="6"/>
      <c r="C66" s="6"/>
      <c r="D66" s="6"/>
      <c r="E66" s="6"/>
      <c r="F66" s="6"/>
      <c r="G66" s="6"/>
    </row>
    <row r="67" spans="1:7" x14ac:dyDescent="0.25">
      <c r="A67" s="6"/>
      <c r="B67" s="6"/>
      <c r="C67" s="6"/>
      <c r="D67" s="6"/>
      <c r="E67" s="6"/>
      <c r="F67" s="6"/>
      <c r="G67" s="6"/>
    </row>
    <row r="68" spans="1:7" x14ac:dyDescent="0.25">
      <c r="A68" s="6"/>
      <c r="B68" s="6"/>
      <c r="C68" s="6"/>
      <c r="D68" s="6"/>
      <c r="E68" s="6"/>
      <c r="F68" s="6"/>
      <c r="G68" s="6"/>
    </row>
  </sheetData>
  <sheetProtection password="B44F" sheet="1" objects="1" scenarios="1" selectLockedCells="1"/>
  <mergeCells count="9">
    <mergeCell ref="G7:G8"/>
    <mergeCell ref="A5:G5"/>
    <mergeCell ref="F1:G1"/>
    <mergeCell ref="F2:G2"/>
    <mergeCell ref="A7:A8"/>
    <mergeCell ref="F7:F8"/>
    <mergeCell ref="B7:E7"/>
    <mergeCell ref="E6:G6"/>
    <mergeCell ref="B1:D1"/>
  </mergeCells>
  <phoneticPr fontId="2" type="noConversion"/>
  <printOptions horizontalCentered="1"/>
  <pageMargins left="0.15748031496062992" right="0.15748031496062992" top="0.19685039370078741" bottom="0.23622047244094491" header="0.15748031496062992" footer="0.15748031496062992"/>
  <pageSetup paperSize="9" scale="7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9"/>
  </sheetPr>
  <dimension ref="A1:D68"/>
  <sheetViews>
    <sheetView zoomScale="120" workbookViewId="0">
      <selection activeCell="A4" sqref="A4:D4"/>
    </sheetView>
  </sheetViews>
  <sheetFormatPr defaultColWidth="9.109375" defaultRowHeight="13.2" x14ac:dyDescent="0.25"/>
  <cols>
    <col min="1" max="1" width="49.5546875" style="95" customWidth="1"/>
    <col min="2" max="3" width="19.33203125" style="95" customWidth="1"/>
    <col min="4" max="4" width="10.33203125" style="95" customWidth="1"/>
    <col min="5" max="16384" width="9.109375" style="95"/>
  </cols>
  <sheetData>
    <row r="1" spans="1:4" x14ac:dyDescent="0.25">
      <c r="A1" s="94" t="s">
        <v>28</v>
      </c>
      <c r="B1" s="232" t="str">
        <f>'ФИ-Почетна'!$C$18</f>
        <v>ГД Гранит АД Скопје</v>
      </c>
      <c r="C1" s="250"/>
      <c r="D1" s="250"/>
    </row>
    <row r="2" spans="1:4" x14ac:dyDescent="0.25">
      <c r="A2" s="94" t="s">
        <v>30</v>
      </c>
      <c r="B2" s="120" t="str">
        <f>'ФИ-Почетна'!$C$22</f>
        <v>01.01 - 30.06</v>
      </c>
      <c r="C2" s="99" t="s">
        <v>326</v>
      </c>
      <c r="D2" s="98">
        <f>'ФИ-Почетна'!$C$23</f>
        <v>2021</v>
      </c>
    </row>
    <row r="3" spans="1:4" x14ac:dyDescent="0.25">
      <c r="A3" s="99" t="s">
        <v>239</v>
      </c>
      <c r="B3" s="120" t="str">
        <f>'ФИ-Почетна'!$C$20</f>
        <v>да</v>
      </c>
      <c r="C3" s="97"/>
      <c r="D3" s="98"/>
    </row>
    <row r="4" spans="1:4" ht="26.25" customHeight="1" x14ac:dyDescent="0.25">
      <c r="A4" s="235" t="s">
        <v>186</v>
      </c>
      <c r="B4" s="235"/>
      <c r="C4" s="235"/>
      <c r="D4" s="235"/>
    </row>
    <row r="5" spans="1:4" ht="14.25" customHeight="1" thickBot="1" x14ac:dyDescent="0.3">
      <c r="A5" s="101"/>
      <c r="B5" s="101"/>
      <c r="C5" s="251" t="s">
        <v>35</v>
      </c>
      <c r="D5" s="251"/>
    </row>
    <row r="6" spans="1:4" s="105" customFormat="1" ht="33" customHeight="1" thickTop="1" thickBot="1" x14ac:dyDescent="0.3">
      <c r="A6" s="103" t="s">
        <v>34</v>
      </c>
      <c r="B6" s="121" t="s">
        <v>25</v>
      </c>
      <c r="C6" s="121" t="s">
        <v>26</v>
      </c>
      <c r="D6" s="121" t="s">
        <v>29</v>
      </c>
    </row>
    <row r="7" spans="1:4" ht="14.4" thickTop="1" thickBot="1" x14ac:dyDescent="0.3">
      <c r="A7" s="122" t="s">
        <v>187</v>
      </c>
      <c r="B7" s="123"/>
      <c r="C7" s="123"/>
      <c r="D7" s="123"/>
    </row>
    <row r="8" spans="1:4" ht="14.4" thickTop="1" thickBot="1" x14ac:dyDescent="0.3">
      <c r="A8" s="124" t="s">
        <v>188</v>
      </c>
      <c r="B8" s="125">
        <f>'Биланс на состојба'!B11</f>
        <v>3603734</v>
      </c>
      <c r="C8" s="125">
        <f>'Биланс на состојба'!C11</f>
        <v>3647636</v>
      </c>
      <c r="D8" s="125">
        <f>'Биланс на состојба'!D11</f>
        <v>101.2182364181152</v>
      </c>
    </row>
    <row r="9" spans="1:4" ht="14.4" thickTop="1" thickBot="1" x14ac:dyDescent="0.3">
      <c r="A9" s="126" t="s">
        <v>189</v>
      </c>
      <c r="B9" s="127">
        <f>'Биланс на состојба'!B12</f>
        <v>21548</v>
      </c>
      <c r="C9" s="127">
        <f>'Биланс на состојба'!C12</f>
        <v>28646</v>
      </c>
      <c r="D9" s="125">
        <f>'Биланс на состојба'!D12</f>
        <v>132.94041210321143</v>
      </c>
    </row>
    <row r="10" spans="1:4" ht="14.4" thickTop="1" thickBot="1" x14ac:dyDescent="0.3">
      <c r="A10" s="124" t="s">
        <v>190</v>
      </c>
      <c r="B10" s="125">
        <f>'Биланс на состојба'!B13</f>
        <v>2464855</v>
      </c>
      <c r="C10" s="125">
        <f>'Биланс на состојба'!C13</f>
        <v>2377397</v>
      </c>
      <c r="D10" s="125">
        <f>'Биланс на состојба'!D13</f>
        <v>96.45179939590767</v>
      </c>
    </row>
    <row r="11" spans="1:4" ht="14.4" thickTop="1" thickBot="1" x14ac:dyDescent="0.3">
      <c r="A11" s="128" t="s">
        <v>327</v>
      </c>
      <c r="B11" s="127">
        <f>'Биланс на состојба'!B14</f>
        <v>1087513</v>
      </c>
      <c r="C11" s="127">
        <f>'Биланс на состојба'!C14</f>
        <v>1056367</v>
      </c>
      <c r="D11" s="129">
        <f>'Биланс на состојба'!D14</f>
        <v>97.136034235912589</v>
      </c>
    </row>
    <row r="12" spans="1:4" ht="14.4" thickTop="1" thickBot="1" x14ac:dyDescent="0.3">
      <c r="A12" s="128" t="s">
        <v>328</v>
      </c>
      <c r="B12" s="127">
        <f>'Биланс на состојба'!B15</f>
        <v>1214892</v>
      </c>
      <c r="C12" s="127">
        <f>'Биланс на состојба'!C15</f>
        <v>1151181</v>
      </c>
      <c r="D12" s="129">
        <f>'Биланс на состојба'!D15</f>
        <v>94.755830147864998</v>
      </c>
    </row>
    <row r="13" spans="1:4" ht="14.4" thickTop="1" thickBot="1" x14ac:dyDescent="0.3">
      <c r="A13" s="128" t="s">
        <v>329</v>
      </c>
      <c r="B13" s="127">
        <f>'Биланс на состојба'!B16</f>
        <v>0</v>
      </c>
      <c r="C13" s="127">
        <f>'Биланс на состојба'!C16</f>
        <v>0</v>
      </c>
      <c r="D13" s="129">
        <f>'Биланс на состојба'!D16</f>
        <v>0</v>
      </c>
    </row>
    <row r="14" spans="1:4" ht="14.4" thickTop="1" thickBot="1" x14ac:dyDescent="0.3">
      <c r="A14" s="128" t="s">
        <v>330</v>
      </c>
      <c r="B14" s="127">
        <f>'Биланс на состојба'!B17</f>
        <v>162450</v>
      </c>
      <c r="C14" s="127">
        <f>'Биланс на состојба'!C17</f>
        <v>169849</v>
      </c>
      <c r="D14" s="129">
        <f>'Биланс на состојба'!D17</f>
        <v>104.55463219452139</v>
      </c>
    </row>
    <row r="15" spans="1:4" s="130" customFormat="1" ht="14.4" thickTop="1" thickBot="1" x14ac:dyDescent="0.3">
      <c r="A15" s="124" t="s">
        <v>331</v>
      </c>
      <c r="B15" s="125">
        <f>'Биланс на состојба'!B18</f>
        <v>0</v>
      </c>
      <c r="C15" s="125">
        <f>'Биланс на состојба'!C18</f>
        <v>0</v>
      </c>
      <c r="D15" s="125">
        <f>'Биланс на состојба'!D18</f>
        <v>0</v>
      </c>
    </row>
    <row r="16" spans="1:4" s="130" customFormat="1" ht="14.4" thickTop="1" thickBot="1" x14ac:dyDescent="0.3">
      <c r="A16" s="124" t="s">
        <v>332</v>
      </c>
      <c r="B16" s="125">
        <f>'Биланс на состојба'!B19</f>
        <v>1117331</v>
      </c>
      <c r="C16" s="125">
        <f>'Биланс на состојба'!C19</f>
        <v>1241593</v>
      </c>
      <c r="D16" s="125">
        <f>'Биланс на состојба'!D19</f>
        <v>111.12132394071227</v>
      </c>
    </row>
    <row r="17" spans="1:4" ht="14.4" thickTop="1" thickBot="1" x14ac:dyDescent="0.3">
      <c r="A17" s="128" t="s">
        <v>191</v>
      </c>
      <c r="B17" s="127">
        <f>'Биланс на состојба'!B20</f>
        <v>0</v>
      </c>
      <c r="C17" s="127">
        <f>'Биланс на состојба'!C20</f>
        <v>0</v>
      </c>
      <c r="D17" s="129">
        <f>'Биланс на состојба'!D20</f>
        <v>0</v>
      </c>
    </row>
    <row r="18" spans="1:4" ht="14.4" thickTop="1" thickBot="1" x14ac:dyDescent="0.3">
      <c r="A18" s="128" t="s">
        <v>192</v>
      </c>
      <c r="B18" s="127">
        <f>'Биланс на состојба'!B21</f>
        <v>14042</v>
      </c>
      <c r="C18" s="127">
        <f>'Биланс на состојба'!C21</f>
        <v>14042</v>
      </c>
      <c r="D18" s="129">
        <f>'Биланс на состојба'!D21</f>
        <v>100</v>
      </c>
    </row>
    <row r="19" spans="1:4" ht="14.4" thickTop="1" thickBot="1" x14ac:dyDescent="0.3">
      <c r="A19" s="131" t="s">
        <v>333</v>
      </c>
      <c r="B19" s="127">
        <f>'Биланс на состојба'!B22</f>
        <v>273369</v>
      </c>
      <c r="C19" s="127">
        <f>'Биланс на состојба'!C22</f>
        <v>226740</v>
      </c>
      <c r="D19" s="129">
        <f>'Биланс на состојба'!D22</f>
        <v>82.942835508049555</v>
      </c>
    </row>
    <row r="20" spans="1:4" ht="14.4" thickTop="1" thickBot="1" x14ac:dyDescent="0.3">
      <c r="A20" s="131" t="s">
        <v>334</v>
      </c>
      <c r="B20" s="127">
        <f>'Биланс на состојба'!B23</f>
        <v>829896</v>
      </c>
      <c r="C20" s="127">
        <f>'Биланс на состојба'!C23</f>
        <v>1000787</v>
      </c>
      <c r="D20" s="129">
        <f>'Биланс на состојба'!D23</f>
        <v>120.591857292962</v>
      </c>
    </row>
    <row r="21" spans="1:4" ht="14.4" thickTop="1" thickBot="1" x14ac:dyDescent="0.3">
      <c r="A21" s="131" t="s">
        <v>335</v>
      </c>
      <c r="B21" s="127">
        <f>'Биланс на состојба'!B24</f>
        <v>24</v>
      </c>
      <c r="C21" s="127">
        <f>'Биланс на состојба'!C24</f>
        <v>24</v>
      </c>
      <c r="D21" s="129">
        <f>'Биланс на состојба'!D24</f>
        <v>100</v>
      </c>
    </row>
    <row r="22" spans="1:4" s="130" customFormat="1" ht="14.4" thickTop="1" thickBot="1" x14ac:dyDescent="0.3">
      <c r="A22" s="124" t="s">
        <v>193</v>
      </c>
      <c r="B22" s="125">
        <f>'Биланс на состојба'!B25</f>
        <v>0</v>
      </c>
      <c r="C22" s="125">
        <f>'Биланс на состојба'!C25</f>
        <v>0</v>
      </c>
      <c r="D22" s="125">
        <f>'Биланс на состојба'!D25</f>
        <v>0</v>
      </c>
    </row>
    <row r="23" spans="1:4" s="130" customFormat="1" ht="14.4" thickTop="1" thickBot="1" x14ac:dyDescent="0.3">
      <c r="A23" s="124" t="s">
        <v>194</v>
      </c>
      <c r="B23" s="125">
        <f>'Биланс на состојба'!B26</f>
        <v>0</v>
      </c>
      <c r="C23" s="125">
        <f>'Биланс на состојба'!C26</f>
        <v>0</v>
      </c>
      <c r="D23" s="125">
        <f>'Биланс на состојба'!D26</f>
        <v>0</v>
      </c>
    </row>
    <row r="24" spans="1:4" ht="14.4" thickTop="1" thickBot="1" x14ac:dyDescent="0.3">
      <c r="A24" s="132" t="s">
        <v>195</v>
      </c>
      <c r="B24" s="127">
        <f>'Биланс на состојба'!B27</f>
        <v>3558473</v>
      </c>
      <c r="C24" s="127">
        <f>'Биланс на состојба'!C27</f>
        <v>3733469</v>
      </c>
      <c r="D24" s="125">
        <f>'Биланс на состојба'!D27</f>
        <v>104.91772735102951</v>
      </c>
    </row>
    <row r="25" spans="1:4" ht="14.4" thickTop="1" thickBot="1" x14ac:dyDescent="0.3">
      <c r="A25" s="126" t="s">
        <v>196</v>
      </c>
      <c r="B25" s="125">
        <f>'Биланс на состојба'!B28</f>
        <v>1503947</v>
      </c>
      <c r="C25" s="125">
        <f>'Биланс на состојба'!C28</f>
        <v>1506083</v>
      </c>
      <c r="D25" s="129">
        <f>'Биланс на состојба'!D28</f>
        <v>100.14202628151125</v>
      </c>
    </row>
    <row r="26" spans="1:4" ht="14.4" thickTop="1" thickBot="1" x14ac:dyDescent="0.3">
      <c r="A26" s="128" t="s">
        <v>197</v>
      </c>
      <c r="B26" s="127">
        <f>'Биланс на состојба'!B29</f>
        <v>1772276</v>
      </c>
      <c r="C26" s="127">
        <f>'Биланс на состојба'!C29</f>
        <v>1849494</v>
      </c>
      <c r="D26" s="129">
        <f>'Биланс на состојба'!D29</f>
        <v>104.3569963143438</v>
      </c>
    </row>
    <row r="27" spans="1:4" ht="14.4" thickTop="1" thickBot="1" x14ac:dyDescent="0.3">
      <c r="A27" s="128" t="s">
        <v>336</v>
      </c>
      <c r="B27" s="127">
        <f>'Биланс на состојба'!B30</f>
        <v>54503</v>
      </c>
      <c r="C27" s="127">
        <f>'Биланс на состојба'!C30</f>
        <v>6066</v>
      </c>
      <c r="D27" s="129">
        <f>'Биланс на состојба'!D30</f>
        <v>11.12966258738051</v>
      </c>
    </row>
    <row r="28" spans="1:4" ht="14.4" thickTop="1" thickBot="1" x14ac:dyDescent="0.3">
      <c r="A28" s="128" t="s">
        <v>198</v>
      </c>
      <c r="B28" s="127">
        <f>'Биланс на состојба'!B31</f>
        <v>136986</v>
      </c>
      <c r="C28" s="127">
        <f>'Биланс на состојба'!C31</f>
        <v>56686</v>
      </c>
      <c r="D28" s="129">
        <f>'Биланс на состојба'!D31</f>
        <v>41.380871037916286</v>
      </c>
    </row>
    <row r="29" spans="1:4" ht="14.4" thickTop="1" thickBot="1" x14ac:dyDescent="0.3">
      <c r="A29" s="126" t="s">
        <v>199</v>
      </c>
      <c r="B29" s="127">
        <f>'Биланс на состојба'!B32</f>
        <v>77919</v>
      </c>
      <c r="C29" s="127">
        <f>'Биланс на состојба'!C32</f>
        <v>312507</v>
      </c>
      <c r="D29" s="129">
        <f>'Биланс на состојба'!D32</f>
        <v>401.06649212643902</v>
      </c>
    </row>
    <row r="30" spans="1:4" ht="14.4" thickTop="1" thickBot="1" x14ac:dyDescent="0.3">
      <c r="A30" s="126" t="s">
        <v>337</v>
      </c>
      <c r="B30" s="127">
        <f>'Биланс на состојба'!B33</f>
        <v>12842</v>
      </c>
      <c r="C30" s="127">
        <f>'Биланс на состојба'!C33</f>
        <v>2633</v>
      </c>
      <c r="D30" s="129">
        <f>'Биланс на состојба'!D33</f>
        <v>20.503036910138608</v>
      </c>
    </row>
    <row r="31" spans="1:4" ht="14.4" thickTop="1" thickBot="1" x14ac:dyDescent="0.3">
      <c r="A31" s="132" t="s">
        <v>200</v>
      </c>
      <c r="B31" s="125">
        <f>'Биланс на состојба'!B34</f>
        <v>7162207</v>
      </c>
      <c r="C31" s="125">
        <f>'Биланс на состојба'!C34</f>
        <v>7381105</v>
      </c>
      <c r="D31" s="125">
        <f>'Биланс на состојба'!D34</f>
        <v>103.05629256456842</v>
      </c>
    </row>
    <row r="32" spans="1:4" ht="14.4" thickTop="1" thickBot="1" x14ac:dyDescent="0.3">
      <c r="A32" s="126" t="s">
        <v>201</v>
      </c>
      <c r="B32" s="129">
        <f>'Биланс на состојба'!B35</f>
        <v>0</v>
      </c>
      <c r="C32" s="129">
        <f>'Биланс на состојба'!C35</f>
        <v>0</v>
      </c>
      <c r="D32" s="129">
        <f>'Биланс на состојба'!D35</f>
        <v>0</v>
      </c>
    </row>
    <row r="33" spans="1:4" ht="14.4" thickTop="1" thickBot="1" x14ac:dyDescent="0.3">
      <c r="A33" s="133" t="s">
        <v>202</v>
      </c>
      <c r="B33" s="123"/>
      <c r="C33" s="123"/>
      <c r="D33" s="134"/>
    </row>
    <row r="34" spans="1:4" ht="14.4" thickTop="1" thickBot="1" x14ac:dyDescent="0.3">
      <c r="A34" s="135" t="s">
        <v>203</v>
      </c>
      <c r="B34" s="125">
        <f>'Биланс на состојба'!B37</f>
        <v>5546389</v>
      </c>
      <c r="C34" s="125">
        <f>'Биланс на состојба'!C37</f>
        <v>5727444</v>
      </c>
      <c r="D34" s="125">
        <f>'Биланс на состојба'!D37</f>
        <v>103.26437615536884</v>
      </c>
    </row>
    <row r="35" spans="1:4" ht="14.4" thickTop="1" thickBot="1" x14ac:dyDescent="0.3">
      <c r="A35" s="136" t="s">
        <v>338</v>
      </c>
      <c r="B35" s="127">
        <f>'Биланс на состојба'!B38</f>
        <v>932366</v>
      </c>
      <c r="C35" s="127">
        <f>'Биланс на состојба'!C38</f>
        <v>932366</v>
      </c>
      <c r="D35" s="129">
        <f>'Биланс на состојба'!D38</f>
        <v>100</v>
      </c>
    </row>
    <row r="36" spans="1:4" ht="14.4" thickTop="1" thickBot="1" x14ac:dyDescent="0.3">
      <c r="A36" s="137" t="s">
        <v>204</v>
      </c>
      <c r="B36" s="127">
        <f>'Биланс на состојба'!B39</f>
        <v>1744317</v>
      </c>
      <c r="C36" s="127">
        <f>'Биланс на состојба'!C39</f>
        <v>1952197</v>
      </c>
      <c r="D36" s="129">
        <f>'Биланс на состојба'!D39</f>
        <v>111.91755856303642</v>
      </c>
    </row>
    <row r="37" spans="1:4" ht="14.4" thickTop="1" thickBot="1" x14ac:dyDescent="0.3">
      <c r="A37" s="126" t="s">
        <v>205</v>
      </c>
      <c r="B37" s="127">
        <f>'Биланс на состојба'!B40</f>
        <v>2869706</v>
      </c>
      <c r="C37" s="127">
        <f>'Биланс на состојба'!C40</f>
        <v>2842881</v>
      </c>
      <c r="D37" s="129">
        <f>'Биланс на состојба'!D40</f>
        <v>99.065235254064348</v>
      </c>
    </row>
    <row r="38" spans="1:4" ht="14.4" thickTop="1" thickBot="1" x14ac:dyDescent="0.3">
      <c r="A38" s="126" t="s">
        <v>206</v>
      </c>
      <c r="B38" s="127">
        <f>'Биланс на состојба'!B41</f>
        <v>0</v>
      </c>
      <c r="C38" s="127">
        <f>'Биланс на состојба'!C41</f>
        <v>0</v>
      </c>
      <c r="D38" s="129">
        <f>'Биланс на состојба'!D41</f>
        <v>0</v>
      </c>
    </row>
    <row r="39" spans="1:4" ht="14.4" thickTop="1" thickBot="1" x14ac:dyDescent="0.3">
      <c r="A39" s="138" t="s">
        <v>207</v>
      </c>
      <c r="B39" s="125">
        <f>'Биланс на состојба'!B42</f>
        <v>1615818</v>
      </c>
      <c r="C39" s="125">
        <f>'Биланс на состојба'!C42</f>
        <v>1653661</v>
      </c>
      <c r="D39" s="125">
        <f>'Биланс на состојба'!D42</f>
        <v>102.34203357061253</v>
      </c>
    </row>
    <row r="40" spans="1:4" ht="14.4" thickTop="1" thickBot="1" x14ac:dyDescent="0.3">
      <c r="A40" s="132" t="s">
        <v>208</v>
      </c>
      <c r="B40" s="125">
        <f>'Биланс на состојба'!B43</f>
        <v>1615787</v>
      </c>
      <c r="C40" s="125">
        <f>'Биланс на состојба'!C43</f>
        <v>1653630</v>
      </c>
      <c r="D40" s="125">
        <f>'Биланс на состојба'!D43</f>
        <v>102.34207850415929</v>
      </c>
    </row>
    <row r="41" spans="1:4" ht="14.4" thickTop="1" thickBot="1" x14ac:dyDescent="0.3">
      <c r="A41" s="126" t="s">
        <v>209</v>
      </c>
      <c r="B41" s="127">
        <f>'Биланс на состојба'!B44</f>
        <v>1335308</v>
      </c>
      <c r="C41" s="127">
        <f>'Биланс на состојба'!C44</f>
        <v>1208423</v>
      </c>
      <c r="D41" s="129">
        <f>'Биланс на состојба'!D44</f>
        <v>90.49769790939618</v>
      </c>
    </row>
    <row r="42" spans="1:4" ht="14.4" thickTop="1" thickBot="1" x14ac:dyDescent="0.3">
      <c r="A42" s="128" t="s">
        <v>210</v>
      </c>
      <c r="B42" s="127">
        <f>'Биланс на состојба'!B45</f>
        <v>0</v>
      </c>
      <c r="C42" s="127">
        <f>'Биланс на состојба'!C45</f>
        <v>0</v>
      </c>
      <c r="D42" s="129">
        <f>'Биланс на состојба'!D45</f>
        <v>0</v>
      </c>
    </row>
    <row r="43" spans="1:4" ht="14.4" thickTop="1" thickBot="1" x14ac:dyDescent="0.3">
      <c r="A43" s="128" t="s">
        <v>211</v>
      </c>
      <c r="B43" s="127">
        <f>'Биланс на состојба'!B46</f>
        <v>0</v>
      </c>
      <c r="C43" s="127">
        <f>'Биланс на состојба'!C46</f>
        <v>0</v>
      </c>
      <c r="D43" s="129">
        <f>'Биланс на состојба'!D46</f>
        <v>0</v>
      </c>
    </row>
    <row r="44" spans="1:4" ht="14.4" thickTop="1" thickBot="1" x14ac:dyDescent="0.3">
      <c r="A44" s="128" t="s">
        <v>212</v>
      </c>
      <c r="B44" s="127">
        <f>'Биланс на состојба'!B47</f>
        <v>26622</v>
      </c>
      <c r="C44" s="127">
        <f>'Биланс на состојба'!C47</f>
        <v>19231</v>
      </c>
      <c r="D44" s="129">
        <f>'Биланс на состојба'!D47</f>
        <v>72.237247389377202</v>
      </c>
    </row>
    <row r="45" spans="1:4" ht="14.4" thickTop="1" thickBot="1" x14ac:dyDescent="0.3">
      <c r="A45" s="128" t="s">
        <v>339</v>
      </c>
      <c r="B45" s="129">
        <f>'Биланс на состојба'!B48</f>
        <v>189061</v>
      </c>
      <c r="C45" s="129">
        <f>'Биланс на состојба'!C48</f>
        <v>242531</v>
      </c>
      <c r="D45" s="129">
        <f>'Биланс на состојба'!D48</f>
        <v>128.28187727770401</v>
      </c>
    </row>
    <row r="46" spans="1:4" ht="14.4" thickTop="1" thickBot="1" x14ac:dyDescent="0.3">
      <c r="A46" s="128" t="s">
        <v>340</v>
      </c>
      <c r="B46" s="127">
        <f>'Биланс на состојба'!B49</f>
        <v>64796</v>
      </c>
      <c r="C46" s="127">
        <f>'Биланс на состојба'!C49</f>
        <v>183445</v>
      </c>
      <c r="D46" s="129">
        <f>'Биланс на состојба'!D49</f>
        <v>283.11161182789061</v>
      </c>
    </row>
    <row r="47" spans="1:4" ht="14.4" thickTop="1" thickBot="1" x14ac:dyDescent="0.3">
      <c r="A47" s="128" t="s">
        <v>341</v>
      </c>
      <c r="B47" s="127">
        <f>'Биланс на состојба'!B50</f>
        <v>0</v>
      </c>
      <c r="C47" s="127">
        <f>'Биланс на состојба'!C50</f>
        <v>0</v>
      </c>
      <c r="D47" s="129">
        <f>'Биланс на состојба'!D50</f>
        <v>0</v>
      </c>
    </row>
    <row r="48" spans="1:4" s="130" customFormat="1" ht="14.4" thickTop="1" thickBot="1" x14ac:dyDescent="0.3">
      <c r="A48" s="124" t="s">
        <v>213</v>
      </c>
      <c r="B48" s="125">
        <f>'Биланс на состојба'!B51</f>
        <v>31</v>
      </c>
      <c r="C48" s="125">
        <f>'Биланс на состојба'!C51</f>
        <v>31</v>
      </c>
      <c r="D48" s="125">
        <f>'Биланс на состојба'!D51</f>
        <v>100</v>
      </c>
    </row>
    <row r="49" spans="1:4" ht="14.4" thickTop="1" thickBot="1" x14ac:dyDescent="0.3">
      <c r="A49" s="128" t="s">
        <v>214</v>
      </c>
      <c r="B49" s="127">
        <f>'Биланс на состојба'!B52</f>
        <v>31</v>
      </c>
      <c r="C49" s="127">
        <f>'Биланс на состојба'!C52</f>
        <v>31</v>
      </c>
      <c r="D49" s="129">
        <f>'Биланс на состојба'!D52</f>
        <v>100</v>
      </c>
    </row>
    <row r="50" spans="1:4" ht="14.4" thickTop="1" thickBot="1" x14ac:dyDescent="0.3">
      <c r="A50" s="128" t="s">
        <v>240</v>
      </c>
      <c r="B50" s="127">
        <f>'Биланс на состојба'!B53</f>
        <v>0</v>
      </c>
      <c r="C50" s="127">
        <f>'Биланс на состојба'!C53</f>
        <v>0</v>
      </c>
      <c r="D50" s="129">
        <f>'Биланс на состојба'!D53</f>
        <v>0</v>
      </c>
    </row>
    <row r="51" spans="1:4" ht="14.4" thickTop="1" thickBot="1" x14ac:dyDescent="0.3">
      <c r="A51" s="128" t="s">
        <v>216</v>
      </c>
      <c r="B51" s="127">
        <f>'Биланс на состојба'!B54</f>
        <v>0</v>
      </c>
      <c r="C51" s="127">
        <f>'Биланс на состојба'!C54</f>
        <v>0</v>
      </c>
      <c r="D51" s="129">
        <f>'Биланс на состојба'!D54</f>
        <v>0</v>
      </c>
    </row>
    <row r="52" spans="1:4" ht="14.4" thickTop="1" thickBot="1" x14ac:dyDescent="0.3">
      <c r="A52" s="128" t="s">
        <v>342</v>
      </c>
      <c r="B52" s="127">
        <f>'Биланс на состојба'!B55</f>
        <v>0</v>
      </c>
      <c r="C52" s="127">
        <f>'Биланс на состојба'!C55</f>
        <v>0</v>
      </c>
      <c r="D52" s="129">
        <f>'Биланс на состојба'!D55</f>
        <v>0</v>
      </c>
    </row>
    <row r="53" spans="1:4" s="130" customFormat="1" ht="14.4" thickTop="1" thickBot="1" x14ac:dyDescent="0.3">
      <c r="A53" s="124" t="s">
        <v>217</v>
      </c>
      <c r="B53" s="125">
        <f>'Биланс на состојба'!B56</f>
        <v>7162207</v>
      </c>
      <c r="C53" s="125">
        <f>'Биланс на состојба'!C56</f>
        <v>7381105</v>
      </c>
      <c r="D53" s="125">
        <f>'Биланс на состојба'!D56</f>
        <v>103.05629256456842</v>
      </c>
    </row>
    <row r="54" spans="1:4" ht="14.4" thickTop="1" thickBot="1" x14ac:dyDescent="0.3">
      <c r="A54" s="126" t="s">
        <v>218</v>
      </c>
      <c r="B54" s="127">
        <f>'Биланс на состојба'!B57</f>
        <v>0</v>
      </c>
      <c r="C54" s="127">
        <f>'Биланс на состојба'!C57</f>
        <v>0</v>
      </c>
      <c r="D54" s="129">
        <f>'Биланс на состојба'!D57</f>
        <v>0</v>
      </c>
    </row>
    <row r="55" spans="1:4" ht="13.8" thickTop="1" x14ac:dyDescent="0.25">
      <c r="A55" s="101"/>
      <c r="B55" s="101"/>
      <c r="C55" s="101"/>
      <c r="D55" s="101"/>
    </row>
    <row r="56" spans="1:4" x14ac:dyDescent="0.25">
      <c r="A56" s="101"/>
      <c r="B56" s="101"/>
      <c r="C56" s="101"/>
      <c r="D56" s="101"/>
    </row>
    <row r="57" spans="1:4" x14ac:dyDescent="0.25">
      <c r="A57" s="101"/>
      <c r="B57" s="101"/>
      <c r="C57" s="101"/>
      <c r="D57" s="101"/>
    </row>
    <row r="58" spans="1:4" x14ac:dyDescent="0.25">
      <c r="A58" s="101"/>
      <c r="B58" s="101"/>
      <c r="C58" s="101"/>
      <c r="D58" s="101"/>
    </row>
    <row r="59" spans="1:4" x14ac:dyDescent="0.25">
      <c r="A59" s="101"/>
      <c r="B59" s="101"/>
      <c r="C59" s="101"/>
      <c r="D59" s="101"/>
    </row>
    <row r="60" spans="1:4" x14ac:dyDescent="0.25">
      <c r="A60" s="101"/>
      <c r="B60" s="101"/>
      <c r="C60" s="101"/>
      <c r="D60" s="101"/>
    </row>
    <row r="61" spans="1:4" x14ac:dyDescent="0.25">
      <c r="A61" s="101"/>
      <c r="B61" s="101"/>
      <c r="C61" s="101"/>
      <c r="D61" s="101"/>
    </row>
    <row r="62" spans="1:4" x14ac:dyDescent="0.25">
      <c r="A62" s="101"/>
      <c r="B62" s="101"/>
      <c r="C62" s="101"/>
      <c r="D62" s="101"/>
    </row>
    <row r="63" spans="1:4" x14ac:dyDescent="0.25">
      <c r="A63" s="101"/>
      <c r="B63" s="101"/>
      <c r="C63" s="101"/>
      <c r="D63" s="101"/>
    </row>
    <row r="64" spans="1:4" x14ac:dyDescent="0.25">
      <c r="A64" s="101"/>
      <c r="B64" s="101"/>
      <c r="C64" s="101"/>
      <c r="D64" s="101"/>
    </row>
    <row r="65" spans="1:4" x14ac:dyDescent="0.25">
      <c r="A65" s="106"/>
      <c r="B65" s="106"/>
      <c r="C65" s="106"/>
      <c r="D65" s="106"/>
    </row>
    <row r="66" spans="1:4" x14ac:dyDescent="0.25">
      <c r="A66" s="106"/>
      <c r="B66" s="106"/>
      <c r="C66" s="106"/>
      <c r="D66" s="106"/>
    </row>
    <row r="67" spans="1:4" x14ac:dyDescent="0.25">
      <c r="A67" s="106"/>
      <c r="B67" s="106"/>
      <c r="C67" s="106"/>
      <c r="D67" s="106"/>
    </row>
    <row r="68" spans="1:4" x14ac:dyDescent="0.25">
      <c r="A68" s="106"/>
      <c r="B68" s="106"/>
      <c r="C68" s="106"/>
      <c r="D68" s="106"/>
    </row>
  </sheetData>
  <sheetProtection password="B44F" sheet="1" objects="1" scenarios="1" selectLockedCells="1"/>
  <mergeCells count="3">
    <mergeCell ref="B1:D1"/>
    <mergeCell ref="A4:D4"/>
    <mergeCell ref="C5:D5"/>
  </mergeCells>
  <printOptions horizontalCentered="1"/>
  <pageMargins left="0.31496062992125984" right="0.15748031496062992" top="0.39370078740157483" bottom="0.51181102362204722" header="0.23622047244094491" footer="0.31496062992125984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F52"/>
  <sheetViews>
    <sheetView zoomScale="110" workbookViewId="0">
      <selection activeCell="G23" sqref="G23"/>
    </sheetView>
  </sheetViews>
  <sheetFormatPr defaultColWidth="9.109375" defaultRowHeight="13.2" x14ac:dyDescent="0.25"/>
  <cols>
    <col min="1" max="1" width="5.109375" style="141" customWidth="1"/>
    <col min="2" max="2" width="54.5546875" style="141" customWidth="1"/>
    <col min="3" max="4" width="18.44140625" style="141" customWidth="1"/>
    <col min="5" max="16384" width="9.109375" style="141"/>
  </cols>
  <sheetData>
    <row r="1" spans="1:6" x14ac:dyDescent="0.25">
      <c r="A1" s="139"/>
      <c r="B1" s="139"/>
      <c r="C1" s="140"/>
      <c r="D1" s="140"/>
      <c r="E1" s="140"/>
    </row>
    <row r="2" spans="1:6" x14ac:dyDescent="0.25">
      <c r="A2" s="139"/>
      <c r="B2" s="142" t="s">
        <v>28</v>
      </c>
      <c r="C2" s="255" t="str">
        <f>'ФИ-Почетна'!$C$18</f>
        <v>ГД Гранит АД Скопје</v>
      </c>
      <c r="D2" s="256"/>
      <c r="E2" s="256"/>
    </row>
    <row r="3" spans="1:6" ht="12.75" customHeight="1" x14ac:dyDescent="0.25">
      <c r="A3" s="139"/>
      <c r="B3" s="142" t="s">
        <v>30</v>
      </c>
      <c r="C3" s="144" t="str">
        <f>'ФИ-Почетна'!$C$22</f>
        <v>01.01 - 30.06</v>
      </c>
      <c r="D3" s="145" t="s">
        <v>326</v>
      </c>
      <c r="E3" s="143">
        <f>'ФИ-Почетна'!$C$23</f>
        <v>2021</v>
      </c>
    </row>
    <row r="4" spans="1:6" x14ac:dyDescent="0.25">
      <c r="A4" s="139"/>
      <c r="B4" s="146" t="s">
        <v>239</v>
      </c>
      <c r="C4" s="147" t="str">
        <f>'ФИ-Почетна'!$C$20</f>
        <v>да</v>
      </c>
      <c r="D4" s="140"/>
      <c r="E4" s="140"/>
    </row>
    <row r="5" spans="1:6" x14ac:dyDescent="0.25">
      <c r="A5" s="139"/>
      <c r="B5" s="139"/>
      <c r="C5" s="140"/>
      <c r="D5" s="140"/>
      <c r="E5" s="140"/>
    </row>
    <row r="6" spans="1:6" x14ac:dyDescent="0.25">
      <c r="A6" s="139"/>
      <c r="B6" s="254" t="s">
        <v>27</v>
      </c>
      <c r="C6" s="254"/>
      <c r="D6" s="254"/>
      <c r="E6" s="254"/>
    </row>
    <row r="7" spans="1:6" x14ac:dyDescent="0.25">
      <c r="A7" s="139"/>
      <c r="B7" s="254"/>
      <c r="C7" s="254"/>
      <c r="D7" s="254"/>
      <c r="E7" s="254"/>
    </row>
    <row r="8" spans="1:6" s="150" customFormat="1" ht="15" customHeight="1" thickBot="1" x14ac:dyDescent="0.3">
      <c r="A8" s="148"/>
      <c r="B8" s="149"/>
      <c r="C8" s="253" t="s">
        <v>35</v>
      </c>
      <c r="D8" s="253"/>
      <c r="E8" s="253"/>
    </row>
    <row r="9" spans="1:6" s="152" customFormat="1" ht="25.5" customHeight="1" thickTop="1" thickBot="1" x14ac:dyDescent="0.3">
      <c r="A9" s="252"/>
      <c r="B9" s="252" t="s">
        <v>34</v>
      </c>
      <c r="C9" s="151" t="s">
        <v>25</v>
      </c>
      <c r="D9" s="151" t="s">
        <v>26</v>
      </c>
      <c r="E9" s="151" t="s">
        <v>29</v>
      </c>
    </row>
    <row r="10" spans="1:6" ht="31.8" thickTop="1" thickBot="1" x14ac:dyDescent="0.3">
      <c r="A10" s="252"/>
      <c r="B10" s="252"/>
      <c r="C10" s="151" t="s">
        <v>33</v>
      </c>
      <c r="D10" s="151" t="s">
        <v>33</v>
      </c>
      <c r="E10" s="153" t="s">
        <v>32</v>
      </c>
    </row>
    <row r="11" spans="1:6" ht="18.75" customHeight="1" thickTop="1" thickBot="1" x14ac:dyDescent="0.3">
      <c r="A11" s="154">
        <v>1</v>
      </c>
      <c r="B11" s="155" t="s">
        <v>375</v>
      </c>
      <c r="C11" s="125">
        <f>'Биланс на успех - природа'!C11</f>
        <v>2237788.2191723404</v>
      </c>
      <c r="D11" s="125">
        <f>'Биланс на успех - природа'!D11</f>
        <v>2212863.9667307409</v>
      </c>
      <c r="E11" s="125">
        <f>'Биланс на успех - природа'!E11</f>
        <v>98.886210400606274</v>
      </c>
      <c r="F11" s="156"/>
    </row>
    <row r="12" spans="1:6" ht="13.5" customHeight="1" thickTop="1" thickBot="1" x14ac:dyDescent="0.3">
      <c r="A12" s="154">
        <v>2</v>
      </c>
      <c r="B12" s="157" t="s">
        <v>14</v>
      </c>
      <c r="C12" s="129">
        <f>'Биланс на успех - природа'!C12</f>
        <v>2188545.9757423401</v>
      </c>
      <c r="D12" s="129">
        <f>'Биланс на успех - природа'!D12</f>
        <v>2107697.9576310404</v>
      </c>
      <c r="E12" s="129">
        <f>'Биланс на успех - природа'!E12</f>
        <v>96.305856993300011</v>
      </c>
      <c r="F12" s="156"/>
    </row>
    <row r="13" spans="1:6" ht="15.75" customHeight="1" thickTop="1" thickBot="1" x14ac:dyDescent="0.3">
      <c r="A13" s="154" t="s">
        <v>343</v>
      </c>
      <c r="B13" s="157" t="s">
        <v>235</v>
      </c>
      <c r="C13" s="158">
        <f>'Биланс на успех - природа'!C13</f>
        <v>2049018.3042699997</v>
      </c>
      <c r="D13" s="158">
        <f>'Биланс на успех - природа'!D13</f>
        <v>1914438.6565599998</v>
      </c>
      <c r="E13" s="129">
        <f>'Биланс на успех - природа'!E13</f>
        <v>93.431993875821121</v>
      </c>
      <c r="F13" s="156"/>
    </row>
    <row r="14" spans="1:6" ht="15" customHeight="1" thickTop="1" thickBot="1" x14ac:dyDescent="0.3">
      <c r="A14" s="154" t="s">
        <v>254</v>
      </c>
      <c r="B14" s="157" t="s">
        <v>236</v>
      </c>
      <c r="C14" s="158">
        <f>'Биланс на успех - природа'!C14</f>
        <v>139527.67147234039</v>
      </c>
      <c r="D14" s="158">
        <f>'Биланс на успех - природа'!D14</f>
        <v>193259.30107104036</v>
      </c>
      <c r="E14" s="129">
        <f>'Биланс на успех - природа'!E14</f>
        <v>138.5096583578775</v>
      </c>
      <c r="F14" s="156"/>
    </row>
    <row r="15" spans="1:6" ht="18" customHeight="1" thickTop="1" thickBot="1" x14ac:dyDescent="0.3">
      <c r="A15" s="154">
        <v>3</v>
      </c>
      <c r="B15" s="157" t="s">
        <v>255</v>
      </c>
      <c r="C15" s="159" t="str">
        <f>'Биланс на успех - природа'!C15</f>
        <v>XXXXXX</v>
      </c>
      <c r="D15" s="159" t="str">
        <f>'Биланс на успех - природа'!D15</f>
        <v>XXXXXX</v>
      </c>
      <c r="E15" s="159" t="str">
        <f>'Биланс на успех - природа'!E15</f>
        <v>xxxxx</v>
      </c>
      <c r="F15" s="156"/>
    </row>
    <row r="16" spans="1:6" ht="27.6" thickTop="1" thickBot="1" x14ac:dyDescent="0.3">
      <c r="A16" s="154">
        <v>4</v>
      </c>
      <c r="B16" s="157" t="s">
        <v>371</v>
      </c>
      <c r="C16" s="158">
        <f>'Биланс на успех - природа'!C16</f>
        <v>430421.1495</v>
      </c>
      <c r="D16" s="158">
        <f>'Биланс на успех - природа'!D16</f>
        <v>483046.136</v>
      </c>
      <c r="E16" s="129">
        <f>'Биланс на успех - природа'!E16</f>
        <v>112.22639420974829</v>
      </c>
      <c r="F16" s="156"/>
    </row>
    <row r="17" spans="1:6" ht="27.6" thickTop="1" thickBot="1" x14ac:dyDescent="0.3">
      <c r="A17" s="154">
        <v>5</v>
      </c>
      <c r="B17" s="157" t="s">
        <v>372</v>
      </c>
      <c r="C17" s="158">
        <f>'Биланс на успех - природа'!C17</f>
        <v>463217.68300000002</v>
      </c>
      <c r="D17" s="158">
        <f>'Биланс на успех - природа'!D17</f>
        <v>468653.40700000001</v>
      </c>
      <c r="E17" s="129">
        <f>'Биланс на успех - природа'!E17</f>
        <v>101.17347074593437</v>
      </c>
      <c r="F17" s="156"/>
    </row>
    <row r="18" spans="1:6" ht="18" customHeight="1" thickTop="1" thickBot="1" x14ac:dyDescent="0.3">
      <c r="A18" s="154">
        <v>6</v>
      </c>
      <c r="B18" s="157" t="s">
        <v>373</v>
      </c>
      <c r="C18" s="158">
        <f>'Биланс на успех - природа'!C18</f>
        <v>34388.803000000116</v>
      </c>
      <c r="D18" s="158">
        <f>'Биланс на успех - природа'!D18</f>
        <v>34173.138000000356</v>
      </c>
      <c r="E18" s="129">
        <f>'Биланс на успех - природа'!E18</f>
        <v>99.372862730930876</v>
      </c>
      <c r="F18" s="156"/>
    </row>
    <row r="19" spans="1:6" ht="18" customHeight="1" thickTop="1" thickBot="1" x14ac:dyDescent="0.3">
      <c r="A19" s="154">
        <v>7</v>
      </c>
      <c r="B19" s="157" t="s">
        <v>7</v>
      </c>
      <c r="C19" s="158">
        <f>'Биланс на успех - природа'!C19</f>
        <v>14853.440429999999</v>
      </c>
      <c r="D19" s="158">
        <f>'Биланс на успех - природа'!D19</f>
        <v>70992.871099700002</v>
      </c>
      <c r="E19" s="129">
        <f>'Биланс на успех - природа'!E19</f>
        <v>477.95573984538481</v>
      </c>
      <c r="F19" s="156"/>
    </row>
    <row r="20" spans="1:6" ht="18" customHeight="1" thickTop="1" thickBot="1" x14ac:dyDescent="0.3">
      <c r="A20" s="154">
        <v>8</v>
      </c>
      <c r="B20" s="160" t="s">
        <v>374</v>
      </c>
      <c r="C20" s="125">
        <f>'Биланс на успех - природа'!C20</f>
        <v>2209416.9608152383</v>
      </c>
      <c r="D20" s="125">
        <f>'Биланс на успех - природа'!D20</f>
        <v>2132286.2506331946</v>
      </c>
      <c r="E20" s="125">
        <f>'Биланс на успех - природа'!E20</f>
        <v>96.509001625769002</v>
      </c>
      <c r="F20" s="156"/>
    </row>
    <row r="21" spans="1:6" ht="18" customHeight="1" thickTop="1" thickBot="1" x14ac:dyDescent="0.3">
      <c r="A21" s="154">
        <v>9</v>
      </c>
      <c r="B21" s="161" t="s">
        <v>361</v>
      </c>
      <c r="C21" s="158">
        <f>'Биланс на успех - природа'!C21</f>
        <v>103064.811955</v>
      </c>
      <c r="D21" s="158">
        <f>'Биланс на успех - природа'!D21</f>
        <v>162032.55774230001</v>
      </c>
      <c r="E21" s="129">
        <f>'Биланс на успех - природа'!E21</f>
        <v>157.21423701141222</v>
      </c>
      <c r="F21" s="156"/>
    </row>
    <row r="22" spans="1:6" ht="18" customHeight="1" thickTop="1" thickBot="1" x14ac:dyDescent="0.3">
      <c r="A22" s="154">
        <v>10</v>
      </c>
      <c r="B22" s="161" t="s">
        <v>362</v>
      </c>
      <c r="C22" s="158">
        <f>'Биланс на успех - природа'!C22</f>
        <v>379640.51704144513</v>
      </c>
      <c r="D22" s="158">
        <f>'Биланс на успех - природа'!D22</f>
        <v>405730.45371638861</v>
      </c>
      <c r="E22" s="129">
        <f>'Биланс на успех - природа'!E22</f>
        <v>106.87227403393702</v>
      </c>
      <c r="F22" s="156"/>
    </row>
    <row r="23" spans="1:6" ht="18" customHeight="1" thickTop="1" thickBot="1" x14ac:dyDescent="0.3">
      <c r="A23" s="154">
        <v>11</v>
      </c>
      <c r="B23" s="161" t="s">
        <v>363</v>
      </c>
      <c r="C23" s="158">
        <f>'Биланс на успех - природа'!C23</f>
        <v>49062.137999999999</v>
      </c>
      <c r="D23" s="158">
        <f>'Биланс на успех - природа'!D23</f>
        <v>31779.782999999999</v>
      </c>
      <c r="E23" s="129">
        <f>'Биланс на успех - природа'!E23</f>
        <v>64.774557928967553</v>
      </c>
      <c r="F23" s="156"/>
    </row>
    <row r="24" spans="1:6" ht="14.4" thickTop="1" thickBot="1" x14ac:dyDescent="0.3">
      <c r="A24" s="154">
        <v>12</v>
      </c>
      <c r="B24" s="161" t="s">
        <v>364</v>
      </c>
      <c r="C24" s="158">
        <f>'Биланс на успех - природа'!C24</f>
        <v>1036278.5211476259</v>
      </c>
      <c r="D24" s="158">
        <f>'Биланс на успех - природа'!D24</f>
        <v>876106.26052474603</v>
      </c>
      <c r="E24" s="129">
        <f>'Биланс на успех - природа'!E24</f>
        <v>84.543512448227034</v>
      </c>
      <c r="F24" s="156"/>
    </row>
    <row r="25" spans="1:6" ht="18" customHeight="1" thickTop="1" thickBot="1" x14ac:dyDescent="0.3">
      <c r="A25" s="154">
        <v>13</v>
      </c>
      <c r="B25" s="161" t="s">
        <v>365</v>
      </c>
      <c r="C25" s="158">
        <f>'Биланс на успех - природа'!C25</f>
        <v>59503.337698879623</v>
      </c>
      <c r="D25" s="158">
        <f>'Биланс на успех - природа'!D25</f>
        <v>61865.227945293867</v>
      </c>
      <c r="E25" s="129">
        <f>'Биланс на успех - природа'!E25</f>
        <v>103.96934077608677</v>
      </c>
      <c r="F25" s="156"/>
    </row>
    <row r="26" spans="1:6" ht="18" customHeight="1" thickTop="1" thickBot="1" x14ac:dyDescent="0.3">
      <c r="A26" s="154">
        <v>14</v>
      </c>
      <c r="B26" s="161" t="s">
        <v>366</v>
      </c>
      <c r="C26" s="158">
        <f>'Биланс на успех - природа'!C26</f>
        <v>386647.98477128847</v>
      </c>
      <c r="D26" s="158">
        <f>'Биланс на успех - природа'!D26</f>
        <v>397229.61700754997</v>
      </c>
      <c r="E26" s="129">
        <f>'Биланс на успех - природа'!E26</f>
        <v>102.73676125391439</v>
      </c>
      <c r="F26" s="156"/>
    </row>
    <row r="27" spans="1:6" ht="14.25" customHeight="1" thickTop="1" thickBot="1" x14ac:dyDescent="0.3">
      <c r="A27" s="154">
        <v>15</v>
      </c>
      <c r="B27" s="157" t="s">
        <v>367</v>
      </c>
      <c r="C27" s="158">
        <f>'Биланс на успех - природа'!C27</f>
        <v>148245.81333100016</v>
      </c>
      <c r="D27" s="158">
        <f>'Биланс на успех - природа'!D27</f>
        <v>139017.74819691663</v>
      </c>
      <c r="E27" s="129">
        <f>'Биланс на успех - природа'!E27</f>
        <v>93.775159698116198</v>
      </c>
      <c r="F27" s="156"/>
    </row>
    <row r="28" spans="1:6" ht="18" customHeight="1" thickTop="1" thickBot="1" x14ac:dyDescent="0.3">
      <c r="A28" s="154">
        <v>16</v>
      </c>
      <c r="B28" s="161" t="s">
        <v>368</v>
      </c>
      <c r="C28" s="158">
        <f>'Биланс на успех - природа'!C28</f>
        <v>0</v>
      </c>
      <c r="D28" s="158">
        <f>'Биланс на успех - природа'!D28</f>
        <v>0</v>
      </c>
      <c r="E28" s="129">
        <f>'Биланс на успех - природа'!E28</f>
        <v>0</v>
      </c>
      <c r="F28" s="156"/>
    </row>
    <row r="29" spans="1:6" ht="18" customHeight="1" thickTop="1" thickBot="1" x14ac:dyDescent="0.3">
      <c r="A29" s="154">
        <v>17</v>
      </c>
      <c r="B29" s="157" t="s">
        <v>369</v>
      </c>
      <c r="C29" s="158">
        <f>'Биланс на успех - природа'!C29</f>
        <v>685.89986999999996</v>
      </c>
      <c r="D29" s="158">
        <f>'Биланс на успех - природа'!D29</f>
        <v>2463.913</v>
      </c>
      <c r="E29" s="129">
        <f>'Биланс на успех - природа'!E29</f>
        <v>359.22342425870414</v>
      </c>
      <c r="F29" s="156"/>
    </row>
    <row r="30" spans="1:6" ht="18" customHeight="1" thickTop="1" thickBot="1" x14ac:dyDescent="0.3">
      <c r="A30" s="154">
        <v>18</v>
      </c>
      <c r="B30" s="161" t="s">
        <v>370</v>
      </c>
      <c r="C30" s="158">
        <f>'Биланс на успех - природа'!C30</f>
        <v>0</v>
      </c>
      <c r="D30" s="158">
        <f>'Биланс на успех - природа'!D30</f>
        <v>0</v>
      </c>
      <c r="E30" s="129">
        <f>'Биланс на успех - природа'!E30</f>
        <v>0</v>
      </c>
      <c r="F30" s="156"/>
    </row>
    <row r="31" spans="1:6" ht="14.4" thickTop="1" thickBot="1" x14ac:dyDescent="0.3">
      <c r="A31" s="154">
        <v>19</v>
      </c>
      <c r="B31" s="157" t="s">
        <v>8</v>
      </c>
      <c r="C31" s="158">
        <f>'Биланс на успех - природа'!C31</f>
        <v>79084.470499999996</v>
      </c>
      <c r="D31" s="158">
        <f>'Биланс на успех - природа'!D31</f>
        <v>41667.960500000001</v>
      </c>
      <c r="E31" s="129">
        <f>'Биланс на успех - природа'!E31</f>
        <v>52.687917408513215</v>
      </c>
      <c r="F31" s="156"/>
    </row>
    <row r="32" spans="1:6" ht="18" customHeight="1" thickTop="1" thickBot="1" x14ac:dyDescent="0.3">
      <c r="A32" s="154">
        <v>20</v>
      </c>
      <c r="B32" s="160" t="s">
        <v>9</v>
      </c>
      <c r="C32" s="162">
        <f>'Биланс на успех - природа'!C32</f>
        <v>28371.258357102051</v>
      </c>
      <c r="D32" s="162">
        <f>'Биланс на успех - природа'!D32</f>
        <v>80577.716097546276</v>
      </c>
      <c r="E32" s="162">
        <f>'Биланс на успех - природа'!E32</f>
        <v>284.01178080765533</v>
      </c>
      <c r="F32" s="156"/>
    </row>
    <row r="33" spans="1:6" ht="14.25" customHeight="1" thickTop="1" thickBot="1" x14ac:dyDescent="0.3">
      <c r="A33" s="154">
        <v>21</v>
      </c>
      <c r="B33" s="161" t="s">
        <v>350</v>
      </c>
      <c r="C33" s="162">
        <f>'Биланс на успех - природа'!C33</f>
        <v>64887.9882</v>
      </c>
      <c r="D33" s="162">
        <f>'Биланс на успех - природа'!D33</f>
        <v>4887.2373900000002</v>
      </c>
      <c r="E33" s="125">
        <f>'Биланс на успех - природа'!E33</f>
        <v>7.5318060022702333</v>
      </c>
      <c r="F33" s="156"/>
    </row>
    <row r="34" spans="1:6" ht="30" customHeight="1" thickTop="1" thickBot="1" x14ac:dyDescent="0.3">
      <c r="A34" s="154" t="s">
        <v>344</v>
      </c>
      <c r="B34" s="157" t="s">
        <v>256</v>
      </c>
      <c r="C34" s="158">
        <f>'Биланс на успех - природа'!C34</f>
        <v>64887.9882</v>
      </c>
      <c r="D34" s="158">
        <f>'Биланс на успех - природа'!D34</f>
        <v>4887.2373900000002</v>
      </c>
      <c r="E34" s="129">
        <f>'Биланс на успех - природа'!E34</f>
        <v>7.5318060022702333</v>
      </c>
      <c r="F34" s="156"/>
    </row>
    <row r="35" spans="1:6" ht="18.75" customHeight="1" thickTop="1" thickBot="1" x14ac:dyDescent="0.3">
      <c r="A35" s="154" t="s">
        <v>345</v>
      </c>
      <c r="B35" s="157" t="s">
        <v>351</v>
      </c>
      <c r="C35" s="158">
        <f>'Биланс на успех - природа'!C35</f>
        <v>0</v>
      </c>
      <c r="D35" s="158">
        <f>'Биланс на успех - природа'!D35</f>
        <v>0</v>
      </c>
      <c r="E35" s="129">
        <f>'Биланс на успех - природа'!E35</f>
        <v>0</v>
      </c>
      <c r="F35" s="156"/>
    </row>
    <row r="36" spans="1:6" ht="17.25" customHeight="1" thickTop="1" thickBot="1" x14ac:dyDescent="0.3">
      <c r="A36" s="154" t="s">
        <v>346</v>
      </c>
      <c r="B36" s="157" t="s">
        <v>352</v>
      </c>
      <c r="C36" s="158">
        <f>'Биланс на успех - природа'!C36</f>
        <v>0</v>
      </c>
      <c r="D36" s="158">
        <f>'Биланс на успех - природа'!D36</f>
        <v>0</v>
      </c>
      <c r="E36" s="129">
        <f>'Биланс на успех - природа'!E36</f>
        <v>0</v>
      </c>
      <c r="F36" s="156"/>
    </row>
    <row r="37" spans="1:6" ht="18" customHeight="1" thickTop="1" thickBot="1" x14ac:dyDescent="0.3">
      <c r="A37" s="154">
        <v>22</v>
      </c>
      <c r="B37" s="161" t="s">
        <v>353</v>
      </c>
      <c r="C37" s="125">
        <f>'Биланс на успех - природа'!C37</f>
        <v>2231.4097749156626</v>
      </c>
      <c r="D37" s="125">
        <f>'Биланс на успех - природа'!D37</f>
        <v>900.23342999999966</v>
      </c>
      <c r="E37" s="125">
        <f>'Биланс на успех - природа'!E37</f>
        <v>40.343707378176404</v>
      </c>
      <c r="F37" s="156"/>
    </row>
    <row r="38" spans="1:6" ht="18" customHeight="1" thickTop="1" thickBot="1" x14ac:dyDescent="0.3">
      <c r="A38" s="154" t="s">
        <v>347</v>
      </c>
      <c r="B38" s="157" t="s">
        <v>257</v>
      </c>
      <c r="C38" s="158">
        <f>'Биланс на успех - природа'!C38</f>
        <v>2231.4097749156626</v>
      </c>
      <c r="D38" s="158">
        <f>'Биланс на успех - природа'!D38</f>
        <v>900.23342999999966</v>
      </c>
      <c r="E38" s="129">
        <f>'Биланс на успех - природа'!E38</f>
        <v>40.343707378176404</v>
      </c>
      <c r="F38" s="156"/>
    </row>
    <row r="39" spans="1:6" ht="18" customHeight="1" thickTop="1" thickBot="1" x14ac:dyDescent="0.3">
      <c r="A39" s="154" t="s">
        <v>348</v>
      </c>
      <c r="B39" s="157" t="s">
        <v>258</v>
      </c>
      <c r="C39" s="158">
        <f>'Биланс на успех - природа'!C39</f>
        <v>0</v>
      </c>
      <c r="D39" s="158">
        <f>'Биланс на успех - природа'!D39</f>
        <v>0</v>
      </c>
      <c r="E39" s="129">
        <f>'Биланс на успех - природа'!E39</f>
        <v>0</v>
      </c>
      <c r="F39" s="156"/>
    </row>
    <row r="40" spans="1:6" ht="18" customHeight="1" thickTop="1" thickBot="1" x14ac:dyDescent="0.3">
      <c r="A40" s="154" t="s">
        <v>349</v>
      </c>
      <c r="B40" s="157" t="s">
        <v>354</v>
      </c>
      <c r="C40" s="158">
        <f>'Биланс на успех - природа'!C40</f>
        <v>0</v>
      </c>
      <c r="D40" s="158">
        <f>'Биланс на успех - природа'!D40</f>
        <v>0</v>
      </c>
      <c r="E40" s="129">
        <f>'Биланс на успех - природа'!E40</f>
        <v>0</v>
      </c>
      <c r="F40" s="156"/>
    </row>
    <row r="41" spans="1:6" ht="18" customHeight="1" thickTop="1" thickBot="1" x14ac:dyDescent="0.3">
      <c r="A41" s="154">
        <v>23</v>
      </c>
      <c r="B41" s="160" t="s">
        <v>355</v>
      </c>
      <c r="C41" s="125">
        <f>'Биланс на успех - природа'!C41</f>
        <v>91027.836782186379</v>
      </c>
      <c r="D41" s="125">
        <f>'Биланс на успех - природа'!D41</f>
        <v>84564.720057546278</v>
      </c>
      <c r="E41" s="125">
        <f>'Биланс на успех - природа'!E41</f>
        <v>92.89984585692703</v>
      </c>
      <c r="F41" s="156"/>
    </row>
    <row r="42" spans="1:6" ht="18" customHeight="1" thickTop="1" thickBot="1" x14ac:dyDescent="0.3">
      <c r="A42" s="154">
        <v>24</v>
      </c>
      <c r="B42" s="157" t="s">
        <v>356</v>
      </c>
      <c r="C42" s="158">
        <f>'Биланс на успех - природа'!C42</f>
        <v>0</v>
      </c>
      <c r="D42" s="158">
        <f>'Биланс на успех - природа'!D42</f>
        <v>0</v>
      </c>
      <c r="E42" s="129">
        <f>'Биланс на успех - природа'!E42</f>
        <v>0</v>
      </c>
      <c r="F42" s="156"/>
    </row>
    <row r="43" spans="1:6" ht="18" customHeight="1" thickTop="1" thickBot="1" x14ac:dyDescent="0.3">
      <c r="A43" s="154">
        <v>25</v>
      </c>
      <c r="B43" s="160" t="s">
        <v>16</v>
      </c>
      <c r="C43" s="125">
        <f>'Биланс на успех - природа'!C43</f>
        <v>91027.836782186379</v>
      </c>
      <c r="D43" s="125">
        <f>'Биланс на успех - природа'!D43</f>
        <v>84564.720057546278</v>
      </c>
      <c r="E43" s="125">
        <f>'Биланс на успех - природа'!E43</f>
        <v>92.89984585692703</v>
      </c>
      <c r="F43" s="156"/>
    </row>
    <row r="44" spans="1:6" ht="18" customHeight="1" thickTop="1" thickBot="1" x14ac:dyDescent="0.3">
      <c r="A44" s="154">
        <v>26</v>
      </c>
      <c r="B44" s="161" t="s">
        <v>17</v>
      </c>
      <c r="C44" s="158">
        <f>'Биланс на успех - природа'!C44</f>
        <v>0</v>
      </c>
      <c r="D44" s="158">
        <f>'Биланс на успех - природа'!D44</f>
        <v>0</v>
      </c>
      <c r="E44" s="129">
        <f>'Биланс на успех - природа'!E44</f>
        <v>0</v>
      </c>
      <c r="F44" s="156"/>
    </row>
    <row r="45" spans="1:6" ht="18" customHeight="1" thickTop="1" thickBot="1" x14ac:dyDescent="0.3">
      <c r="A45" s="154">
        <v>27</v>
      </c>
      <c r="B45" s="160" t="s">
        <v>357</v>
      </c>
      <c r="C45" s="125">
        <f>'Биланс на успех - природа'!C45</f>
        <v>91027.836782186379</v>
      </c>
      <c r="D45" s="125">
        <f>'Биланс на успех - природа'!D45</f>
        <v>84564.720057546278</v>
      </c>
      <c r="E45" s="125">
        <f>'Биланс на успех - природа'!E45</f>
        <v>92.89984585692703</v>
      </c>
      <c r="F45" s="156"/>
    </row>
    <row r="46" spans="1:6" ht="18" customHeight="1" thickTop="1" thickBot="1" x14ac:dyDescent="0.3">
      <c r="A46" s="154">
        <v>28</v>
      </c>
      <c r="B46" s="161" t="s">
        <v>10</v>
      </c>
      <c r="C46" s="158">
        <f>'Биланс на успех - природа'!C46</f>
        <v>0</v>
      </c>
      <c r="D46" s="158">
        <f>'Биланс на успех - природа'!D46</f>
        <v>0</v>
      </c>
      <c r="E46" s="129">
        <f>'Биланс на успех - природа'!E46</f>
        <v>0</v>
      </c>
      <c r="F46" s="156"/>
    </row>
    <row r="47" spans="1:6" ht="14.4" thickTop="1" thickBot="1" x14ac:dyDescent="0.3">
      <c r="A47" s="154">
        <v>29</v>
      </c>
      <c r="B47" s="160" t="s">
        <v>358</v>
      </c>
      <c r="C47" s="125">
        <f>'Биланс на успех - природа'!C47</f>
        <v>91027.836782186379</v>
      </c>
      <c r="D47" s="125">
        <f>'Биланс на успех - природа'!D47</f>
        <v>84564.720057546278</v>
      </c>
      <c r="E47" s="125">
        <f>'Биланс на успех - природа'!E47</f>
        <v>92.89984585692703</v>
      </c>
    </row>
    <row r="48" spans="1:6" ht="14.4" thickTop="1" thickBot="1" x14ac:dyDescent="0.3">
      <c r="A48" s="154">
        <v>30</v>
      </c>
      <c r="B48" s="157" t="s">
        <v>359</v>
      </c>
      <c r="C48" s="158">
        <f>'Биланс на успех - природа'!C48</f>
        <v>-89559.6</v>
      </c>
      <c r="D48" s="158">
        <f>'Биланс на успех - природа'!D48</f>
        <v>170371.1</v>
      </c>
      <c r="E48" s="129">
        <f>'Биланс на успех - природа'!E48</f>
        <v>0</v>
      </c>
    </row>
    <row r="49" spans="1:5" ht="14.4" thickTop="1" thickBot="1" x14ac:dyDescent="0.3">
      <c r="A49" s="154">
        <v>31</v>
      </c>
      <c r="B49" s="160" t="s">
        <v>360</v>
      </c>
      <c r="C49" s="125">
        <f>'Биланс на успех - природа'!C49</f>
        <v>1468.2367821863736</v>
      </c>
      <c r="D49" s="125">
        <f>'Биланс на успех - природа'!D49</f>
        <v>254935.82005754628</v>
      </c>
      <c r="E49" s="125">
        <f>'Биланс на успех - природа'!E49</f>
        <v>17363.399633533052</v>
      </c>
    </row>
    <row r="50" spans="1:5" ht="13.8" thickTop="1" x14ac:dyDescent="0.25">
      <c r="A50" s="163"/>
      <c r="B50" s="163"/>
      <c r="C50" s="163"/>
      <c r="D50" s="163"/>
      <c r="E50" s="163"/>
    </row>
    <row r="51" spans="1:5" x14ac:dyDescent="0.25">
      <c r="A51" s="163"/>
      <c r="B51" s="163"/>
      <c r="C51" s="163"/>
      <c r="D51" s="163"/>
      <c r="E51" s="163"/>
    </row>
    <row r="52" spans="1:5" x14ac:dyDescent="0.25">
      <c r="A52" s="163"/>
      <c r="B52" s="163"/>
      <c r="C52" s="163"/>
      <c r="D52" s="163"/>
      <c r="E52" s="163"/>
    </row>
  </sheetData>
  <sheetProtection password="B44F" sheet="1" selectLockedCells="1"/>
  <mergeCells count="5">
    <mergeCell ref="B9:B10"/>
    <mergeCell ref="C8:E8"/>
    <mergeCell ref="B6:E7"/>
    <mergeCell ref="C2:E2"/>
    <mergeCell ref="A9:A10"/>
  </mergeCells>
  <phoneticPr fontId="2" type="noConversion"/>
  <printOptions horizontalCentered="1"/>
  <pageMargins left="0.15748031496062992" right="0.23622047244094491" top="0.35433070866141736" bottom="0.74803149606299213" header="0.15748031496062992" footer="0.51181102362204722"/>
  <pageSetup paperSize="9" scale="9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G56"/>
  <sheetViews>
    <sheetView zoomScale="110" workbookViewId="0">
      <selection activeCell="C29" sqref="C29"/>
    </sheetView>
  </sheetViews>
  <sheetFormatPr defaultColWidth="9.109375" defaultRowHeight="13.2" x14ac:dyDescent="0.25"/>
  <cols>
    <col min="1" max="1" width="70.33203125" style="156" customWidth="1"/>
    <col min="2" max="2" width="15.33203125" style="156" customWidth="1"/>
    <col min="3" max="3" width="13.5546875" style="156" customWidth="1"/>
    <col min="4" max="4" width="12.6640625" style="156" customWidth="1"/>
    <col min="5" max="16384" width="9.109375" style="156"/>
  </cols>
  <sheetData>
    <row r="1" spans="1:7" x14ac:dyDescent="0.25">
      <c r="A1" s="140"/>
      <c r="B1" s="140"/>
      <c r="C1" s="140"/>
      <c r="D1" s="140"/>
      <c r="E1" s="164"/>
    </row>
    <row r="2" spans="1:7" ht="12" customHeight="1" x14ac:dyDescent="0.25">
      <c r="A2" s="142" t="s">
        <v>28</v>
      </c>
      <c r="B2" s="257" t="str">
        <f>'ФИ-Почетна'!$C$18</f>
        <v>ГД Гранит АД Скопје</v>
      </c>
      <c r="C2" s="258"/>
      <c r="D2" s="258"/>
      <c r="E2" s="164"/>
    </row>
    <row r="3" spans="1:7" ht="12" customHeight="1" x14ac:dyDescent="0.25">
      <c r="A3" s="142" t="s">
        <v>30</v>
      </c>
      <c r="B3" s="165" t="str">
        <f>'ФИ-Почетна'!$C$22</f>
        <v>01.01 - 30.06</v>
      </c>
      <c r="C3" s="166" t="s">
        <v>326</v>
      </c>
      <c r="D3" s="167">
        <f>'ФИ-Почетна'!$C$23</f>
        <v>2021</v>
      </c>
      <c r="E3" s="164"/>
    </row>
    <row r="4" spans="1:7" ht="12" customHeight="1" x14ac:dyDescent="0.25">
      <c r="A4" s="146" t="s">
        <v>239</v>
      </c>
      <c r="B4" s="147" t="str">
        <f>'ФИ-Почетна'!$C$20</f>
        <v>да</v>
      </c>
      <c r="C4" s="140"/>
      <c r="D4" s="140"/>
      <c r="E4" s="164"/>
    </row>
    <row r="5" spans="1:7" ht="24" customHeight="1" x14ac:dyDescent="0.25">
      <c r="A5" s="259" t="s">
        <v>112</v>
      </c>
      <c r="B5" s="259"/>
      <c r="C5" s="259"/>
      <c r="D5" s="140"/>
      <c r="E5" s="164"/>
      <c r="F5" s="164"/>
      <c r="G5" s="164"/>
    </row>
    <row r="6" spans="1:7" ht="12" customHeight="1" thickBot="1" x14ac:dyDescent="0.3">
      <c r="A6" s="168"/>
      <c r="B6" s="140"/>
      <c r="C6" s="260" t="s">
        <v>35</v>
      </c>
      <c r="D6" s="260"/>
      <c r="E6" s="164"/>
      <c r="F6" s="164"/>
      <c r="G6" s="164"/>
    </row>
    <row r="7" spans="1:7" s="171" customFormat="1" ht="32.25" customHeight="1" thickTop="1" thickBot="1" x14ac:dyDescent="0.3">
      <c r="A7" s="169" t="s">
        <v>34</v>
      </c>
      <c r="B7" s="169" t="s">
        <v>25</v>
      </c>
      <c r="C7" s="169" t="s">
        <v>26</v>
      </c>
      <c r="D7" s="169" t="s">
        <v>29</v>
      </c>
      <c r="E7" s="170"/>
      <c r="F7" s="170"/>
      <c r="G7" s="170"/>
    </row>
    <row r="8" spans="1:7" ht="15.75" customHeight="1" thickTop="1" thickBot="1" x14ac:dyDescent="0.3">
      <c r="A8" s="172" t="s">
        <v>37</v>
      </c>
      <c r="B8" s="173">
        <f>'Паричен тек'!B9</f>
        <v>-41704.791294314375</v>
      </c>
      <c r="C8" s="173">
        <f>'Паричен тек'!C9</f>
        <v>187362.22692627492</v>
      </c>
      <c r="D8" s="173">
        <f>'Паричен тек'!D9</f>
        <v>0</v>
      </c>
      <c r="E8" s="164"/>
      <c r="F8" s="164"/>
      <c r="G8" s="164"/>
    </row>
    <row r="9" spans="1:7" ht="17.25" customHeight="1" thickTop="1" thickBot="1" x14ac:dyDescent="0.3">
      <c r="A9" s="174" t="s">
        <v>38</v>
      </c>
      <c r="B9" s="175">
        <f>'Паричен тек'!B10</f>
        <v>56927.4566369971</v>
      </c>
      <c r="C9" s="175">
        <f>'Паричен тек'!C10</f>
        <v>84564.720057546278</v>
      </c>
      <c r="D9" s="175">
        <f>'Паричен тек'!D10</f>
        <v>0</v>
      </c>
      <c r="E9" s="164"/>
      <c r="F9" s="164"/>
      <c r="G9" s="164"/>
    </row>
    <row r="10" spans="1:7" ht="16.5" customHeight="1" thickTop="1" thickBot="1" x14ac:dyDescent="0.3">
      <c r="A10" s="176" t="s">
        <v>39</v>
      </c>
      <c r="B10" s="177">
        <f>'Паричен тек'!B11</f>
        <v>0</v>
      </c>
      <c r="C10" s="177">
        <f>'Паричен тек'!C11</f>
        <v>0</v>
      </c>
      <c r="D10" s="177">
        <f>'Паричен тек'!D11</f>
        <v>0</v>
      </c>
      <c r="E10" s="164"/>
    </row>
    <row r="11" spans="1:7" ht="16.5" customHeight="1" thickTop="1" thickBot="1" x14ac:dyDescent="0.3">
      <c r="A11" s="176" t="s">
        <v>40</v>
      </c>
      <c r="B11" s="177">
        <f>'Паричен тек'!B12</f>
        <v>292807.07648304215</v>
      </c>
      <c r="C11" s="177">
        <f>'Паричен тек'!C12</f>
        <v>139017.74819691663</v>
      </c>
      <c r="D11" s="177">
        <f>'Паричен тек'!D12</f>
        <v>0</v>
      </c>
      <c r="E11" s="164"/>
    </row>
    <row r="12" spans="1:7" ht="16.5" customHeight="1" thickTop="1" thickBot="1" x14ac:dyDescent="0.3">
      <c r="A12" s="176" t="s">
        <v>69</v>
      </c>
      <c r="B12" s="177">
        <f>'Паричен тек'!B13</f>
        <v>15533.479869999999</v>
      </c>
      <c r="C12" s="177">
        <f>'Паричен тек'!C13</f>
        <v>2463.913</v>
      </c>
      <c r="D12" s="177">
        <f>'Паричен тек'!D13</f>
        <v>0</v>
      </c>
      <c r="E12" s="164"/>
    </row>
    <row r="13" spans="1:7" ht="16.5" customHeight="1" thickTop="1" thickBot="1" x14ac:dyDescent="0.3">
      <c r="A13" s="176" t="s">
        <v>70</v>
      </c>
      <c r="B13" s="177">
        <f>'Паричен тек'!B14</f>
        <v>-40617.231833065394</v>
      </c>
      <c r="C13" s="177">
        <f>'Паричен тек'!C14</f>
        <v>-2136.1508746212348</v>
      </c>
      <c r="D13" s="177">
        <f>'Паричен тек'!D14</f>
        <v>0</v>
      </c>
      <c r="E13" s="164"/>
    </row>
    <row r="14" spans="1:7" ht="16.5" customHeight="1" thickTop="1" thickBot="1" x14ac:dyDescent="0.3">
      <c r="A14" s="176" t="s">
        <v>71</v>
      </c>
      <c r="B14" s="177">
        <f>'Паричен тек'!B15</f>
        <v>-298068.40770857589</v>
      </c>
      <c r="C14" s="177">
        <f>'Паричен тек'!C15</f>
        <v>-89571.390480107861</v>
      </c>
      <c r="D14" s="177">
        <f>'Паричен тек'!D15</f>
        <v>0</v>
      </c>
      <c r="E14" s="164"/>
    </row>
    <row r="15" spans="1:7" ht="16.5" customHeight="1" thickTop="1" thickBot="1" x14ac:dyDescent="0.3">
      <c r="A15" s="176" t="s">
        <v>72</v>
      </c>
      <c r="B15" s="177">
        <f>'Паричен тек'!B16</f>
        <v>5883.2355067339986</v>
      </c>
      <c r="C15" s="177">
        <f>'Паричен тек'!C16</f>
        <v>9888.4950519999784</v>
      </c>
      <c r="D15" s="177">
        <f>'Паричен тек'!D16</f>
        <v>0</v>
      </c>
      <c r="E15" s="164"/>
    </row>
    <row r="16" spans="1:7" ht="16.5" customHeight="1" thickTop="1" thickBot="1" x14ac:dyDescent="0.3">
      <c r="A16" s="176" t="s">
        <v>73</v>
      </c>
      <c r="B16" s="177">
        <f>'Паричен тек'!B17</f>
        <v>153444.96593655858</v>
      </c>
      <c r="C16" s="177">
        <f>'Паричен тек'!C17</f>
        <v>48436.869860004328</v>
      </c>
      <c r="D16" s="177">
        <f>'Паричен тек'!D17</f>
        <v>0</v>
      </c>
      <c r="E16" s="164"/>
    </row>
    <row r="17" spans="1:5" ht="16.5" customHeight="1" thickTop="1" thickBot="1" x14ac:dyDescent="0.3">
      <c r="A17" s="176" t="s">
        <v>223</v>
      </c>
      <c r="B17" s="177">
        <f>'Паричен тек'!B18</f>
        <v>190957.25879207003</v>
      </c>
      <c r="C17" s="177">
        <f>'Паричен тек'!C18</f>
        <v>10208.502397829965</v>
      </c>
      <c r="D17" s="177">
        <f>'Паричен тек'!D18</f>
        <v>0</v>
      </c>
      <c r="E17" s="164"/>
    </row>
    <row r="18" spans="1:5" ht="16.5" customHeight="1" thickTop="1" thickBot="1" x14ac:dyDescent="0.3">
      <c r="A18" s="176" t="s">
        <v>74</v>
      </c>
      <c r="B18" s="177">
        <f>'Паричен тек'!B19</f>
        <v>-209733.1154551119</v>
      </c>
      <c r="C18" s="177">
        <f>'Паричен тек'!C19</f>
        <v>11264.293730411242</v>
      </c>
      <c r="D18" s="177">
        <f>'Паричен тек'!D19</f>
        <v>0</v>
      </c>
      <c r="E18" s="164"/>
    </row>
    <row r="19" spans="1:5" ht="16.5" customHeight="1" thickTop="1" thickBot="1" x14ac:dyDescent="0.3">
      <c r="A19" s="176" t="s">
        <v>75</v>
      </c>
      <c r="B19" s="177">
        <f>'Паричен тек'!B20</f>
        <v>-318739.90149999998</v>
      </c>
      <c r="C19" s="177">
        <f>'Паричен тек'!C20</f>
        <v>-138372.23699999999</v>
      </c>
      <c r="D19" s="177">
        <f>'Паричен тек'!D20</f>
        <v>0</v>
      </c>
      <c r="E19" s="164"/>
    </row>
    <row r="20" spans="1:5" ht="16.5" customHeight="1" thickTop="1" thickBot="1" x14ac:dyDescent="0.3">
      <c r="A20" s="176" t="s">
        <v>91</v>
      </c>
      <c r="B20" s="177">
        <f>'Паричен тек'!B21</f>
        <v>166854.87925058827</v>
      </c>
      <c r="C20" s="177">
        <f>'Паричен тек'!C21</f>
        <v>-4690.2157157401016</v>
      </c>
      <c r="D20" s="177">
        <f>'Паричен тек'!D21</f>
        <v>-2.8109550867231023</v>
      </c>
      <c r="E20" s="164"/>
    </row>
    <row r="21" spans="1:5" ht="16.5" customHeight="1" thickTop="1" thickBot="1" x14ac:dyDescent="0.3">
      <c r="A21" s="176" t="s">
        <v>222</v>
      </c>
      <c r="B21" s="177">
        <f>'Паричен тек'!B22</f>
        <v>6954.0140479642942</v>
      </c>
      <c r="C21" s="177">
        <f>'Паричен тек'!C22</f>
        <v>118649.36370203571</v>
      </c>
      <c r="D21" s="177">
        <f>'Паричен тек'!D22</f>
        <v>0</v>
      </c>
      <c r="E21" s="164"/>
    </row>
    <row r="22" spans="1:5" ht="16.5" customHeight="1" thickTop="1" thickBot="1" x14ac:dyDescent="0.3">
      <c r="A22" s="176" t="s">
        <v>76</v>
      </c>
      <c r="B22" s="177">
        <f>'Паричен тек'!B23</f>
        <v>-1373.5013215156741</v>
      </c>
      <c r="C22" s="177">
        <f>'Паричен тек'!C23</f>
        <v>-2361.6849999999999</v>
      </c>
      <c r="D22" s="177">
        <f>'Паричен тек'!D23</f>
        <v>0</v>
      </c>
      <c r="E22" s="164"/>
    </row>
    <row r="23" spans="1:5" ht="16.5" customHeight="1" thickTop="1" thickBot="1" x14ac:dyDescent="0.3">
      <c r="A23" s="176" t="s">
        <v>77</v>
      </c>
      <c r="B23" s="177">
        <f>'Паричен тек'!B24</f>
        <v>-62535</v>
      </c>
      <c r="C23" s="177">
        <f>'Паричен тек'!C24</f>
        <v>0</v>
      </c>
      <c r="D23" s="177">
        <f>'Паричен тек'!D24</f>
        <v>0</v>
      </c>
      <c r="E23" s="164"/>
    </row>
    <row r="24" spans="1:5" ht="16.5" customHeight="1" thickTop="1" thickBot="1" x14ac:dyDescent="0.3">
      <c r="A24" s="176" t="s">
        <v>41</v>
      </c>
      <c r="B24" s="177">
        <f>'Паричен тек'!B25</f>
        <v>0</v>
      </c>
      <c r="C24" s="177">
        <f>'Паричен тек'!C25</f>
        <v>0</v>
      </c>
      <c r="D24" s="177">
        <f>'Паричен тек'!D25</f>
        <v>0</v>
      </c>
      <c r="E24" s="164"/>
    </row>
    <row r="25" spans="1:5" ht="16.5" customHeight="1" thickTop="1" thickBot="1" x14ac:dyDescent="0.3">
      <c r="A25" s="176" t="s">
        <v>78</v>
      </c>
      <c r="B25" s="177">
        <f>'Паричен тек'!B26</f>
        <v>0</v>
      </c>
      <c r="C25" s="177">
        <f>'Паричен тек'!C26</f>
        <v>0</v>
      </c>
      <c r="D25" s="177">
        <f>'Паричен тек'!D26</f>
        <v>0</v>
      </c>
      <c r="E25" s="164"/>
    </row>
    <row r="26" spans="1:5" ht="16.5" customHeight="1" thickTop="1" thickBot="1" x14ac:dyDescent="0.3">
      <c r="A26" s="176" t="s">
        <v>79</v>
      </c>
      <c r="B26" s="177">
        <f>'Паричен тек'!B27</f>
        <v>0</v>
      </c>
      <c r="C26" s="177">
        <f>'Паричен тек'!C27</f>
        <v>0</v>
      </c>
      <c r="D26" s="177">
        <f>'Паричен тек'!D27</f>
        <v>0</v>
      </c>
      <c r="E26" s="164"/>
    </row>
    <row r="27" spans="1:5" ht="16.5" customHeight="1" thickTop="1" thickBot="1" x14ac:dyDescent="0.3">
      <c r="A27" s="176" t="s">
        <v>84</v>
      </c>
      <c r="B27" s="177">
        <f>'Паричен тек'!B28</f>
        <v>0</v>
      </c>
      <c r="C27" s="177">
        <f>'Паричен тек'!C28</f>
        <v>0</v>
      </c>
      <c r="D27" s="177">
        <f>'Паричен тек'!D28</f>
        <v>0</v>
      </c>
      <c r="E27" s="164"/>
    </row>
    <row r="28" spans="1:5" ht="21.75" customHeight="1" thickTop="1" thickBot="1" x14ac:dyDescent="0.3">
      <c r="A28" s="172" t="s">
        <v>42</v>
      </c>
      <c r="B28" s="173">
        <f>'Паричен тек'!B29</f>
        <v>123761.07038801289</v>
      </c>
      <c r="C28" s="173">
        <f>'Паричен тек'!C29</f>
        <v>70634.048906993878</v>
      </c>
      <c r="D28" s="173">
        <f>'Паричен тек'!D29</f>
        <v>0</v>
      </c>
      <c r="E28" s="164"/>
    </row>
    <row r="29" spans="1:5" ht="17.25" customHeight="1" thickTop="1" thickBot="1" x14ac:dyDescent="0.3">
      <c r="A29" s="176" t="s">
        <v>81</v>
      </c>
      <c r="B29" s="177">
        <f>'Паричен тек'!B30</f>
        <v>-143650.12599999999</v>
      </c>
      <c r="C29" s="177">
        <f>'Паричен тек'!C30</f>
        <v>-89653.741999999998</v>
      </c>
      <c r="D29" s="177">
        <f>'Паричен тек'!D30</f>
        <v>0</v>
      </c>
      <c r="E29" s="164"/>
    </row>
    <row r="30" spans="1:5" ht="27.75" customHeight="1" thickTop="1" thickBot="1" x14ac:dyDescent="0.3">
      <c r="A30" s="176" t="s">
        <v>82</v>
      </c>
      <c r="B30" s="177">
        <f>'Паричен тек'!B31</f>
        <v>95698.080066497147</v>
      </c>
      <c r="C30" s="177">
        <f>'Паричен тек'!C31</f>
        <v>30997.930906993861</v>
      </c>
      <c r="D30" s="177">
        <f>'Паричен тек'!D31</f>
        <v>0</v>
      </c>
      <c r="E30" s="164"/>
    </row>
    <row r="31" spans="1:5" ht="30.75" customHeight="1" thickTop="1" thickBot="1" x14ac:dyDescent="0.3">
      <c r="A31" s="176" t="s">
        <v>95</v>
      </c>
      <c r="B31" s="177">
        <f>'Паричен тек'!B32</f>
        <v>0</v>
      </c>
      <c r="C31" s="177">
        <f>'Паричен тек'!C32</f>
        <v>0</v>
      </c>
      <c r="D31" s="177">
        <f>'Паричен тек'!D32</f>
        <v>0</v>
      </c>
      <c r="E31" s="164"/>
    </row>
    <row r="32" spans="1:5" ht="27.75" customHeight="1" thickTop="1" thickBot="1" x14ac:dyDescent="0.3">
      <c r="A32" s="176" t="s">
        <v>96</v>
      </c>
      <c r="B32" s="177">
        <f>'Паричен тек'!B33</f>
        <v>107804.59100000001</v>
      </c>
      <c r="C32" s="177">
        <f>'Паричен тек'!C33</f>
        <v>80299.710999999981</v>
      </c>
      <c r="D32" s="177">
        <f>'Паричен тек'!D33</f>
        <v>0</v>
      </c>
      <c r="E32" s="164"/>
    </row>
    <row r="33" spans="1:5" ht="30" customHeight="1" thickTop="1" thickBot="1" x14ac:dyDescent="0.3">
      <c r="A33" s="176" t="s">
        <v>105</v>
      </c>
      <c r="B33" s="177">
        <f>'Паричен тек'!B34</f>
        <v>0</v>
      </c>
      <c r="C33" s="177">
        <f>'Паричен тек'!C34</f>
        <v>0</v>
      </c>
      <c r="D33" s="177">
        <f>'Паричен тек'!D34</f>
        <v>0</v>
      </c>
      <c r="E33" s="164"/>
    </row>
    <row r="34" spans="1:5" ht="31.5" customHeight="1" thickTop="1" thickBot="1" x14ac:dyDescent="0.3">
      <c r="A34" s="176" t="s">
        <v>106</v>
      </c>
      <c r="B34" s="177">
        <f>'Паричен тек'!B35</f>
        <v>2.4000000033993274E-2</v>
      </c>
      <c r="C34" s="177">
        <f>'Паричен тек'!C35</f>
        <v>46628.464000000029</v>
      </c>
      <c r="D34" s="177">
        <f>'Паричен тек'!D35</f>
        <v>0</v>
      </c>
      <c r="E34" s="164"/>
    </row>
    <row r="35" spans="1:5" ht="16.5" customHeight="1" thickTop="1" thickBot="1" x14ac:dyDescent="0.3">
      <c r="A35" s="176" t="s">
        <v>76</v>
      </c>
      <c r="B35" s="177">
        <f>'Паричен тек'!B36</f>
        <v>1373.5013215156741</v>
      </c>
      <c r="C35" s="177">
        <f>'Паричен тек'!C36</f>
        <v>2361.6849999999999</v>
      </c>
      <c r="D35" s="177">
        <f>'Паричен тек'!D36</f>
        <v>0</v>
      </c>
      <c r="E35" s="164"/>
    </row>
    <row r="36" spans="1:5" ht="16.5" customHeight="1" thickTop="1" thickBot="1" x14ac:dyDescent="0.3">
      <c r="A36" s="176" t="s">
        <v>77</v>
      </c>
      <c r="B36" s="177">
        <f>'Паричен тек'!B37</f>
        <v>62535</v>
      </c>
      <c r="C36" s="177">
        <f>'Паричен тек'!C37</f>
        <v>0</v>
      </c>
      <c r="D36" s="177">
        <f>'Паричен тек'!D37</f>
        <v>0</v>
      </c>
      <c r="E36" s="164"/>
    </row>
    <row r="37" spans="1:5" ht="16.5" customHeight="1" thickTop="1" thickBot="1" x14ac:dyDescent="0.3">
      <c r="A37" s="176" t="s">
        <v>83</v>
      </c>
      <c r="B37" s="177">
        <f>'Паричен тек'!B38</f>
        <v>0</v>
      </c>
      <c r="C37" s="177">
        <f>'Паричен тек'!C38</f>
        <v>0</v>
      </c>
      <c r="D37" s="177">
        <f>'Паричен тек'!D38</f>
        <v>0</v>
      </c>
      <c r="E37" s="164"/>
    </row>
    <row r="38" spans="1:5" ht="16.5" customHeight="1" thickTop="1" thickBot="1" x14ac:dyDescent="0.3">
      <c r="A38" s="172" t="s">
        <v>43</v>
      </c>
      <c r="B38" s="173">
        <f>'Паричен тек'!B39</f>
        <v>-114866.22900000001</v>
      </c>
      <c r="C38" s="173">
        <f>'Паричен тек'!C39</f>
        <v>-23408.744999999999</v>
      </c>
      <c r="D38" s="173">
        <f>'Паричен тек'!D39</f>
        <v>0</v>
      </c>
      <c r="E38" s="164"/>
    </row>
    <row r="39" spans="1:5" ht="16.5" customHeight="1" thickTop="1" thickBot="1" x14ac:dyDescent="0.3">
      <c r="A39" s="176" t="s">
        <v>85</v>
      </c>
      <c r="B39" s="177">
        <f>'Паричен тек'!B40</f>
        <v>0</v>
      </c>
      <c r="C39" s="177">
        <f>'Паричен тек'!C40</f>
        <v>0</v>
      </c>
      <c r="D39" s="177">
        <f>'Паричен тек'!D40</f>
        <v>0</v>
      </c>
      <c r="E39" s="164"/>
    </row>
    <row r="40" spans="1:5" ht="16.5" customHeight="1" thickTop="1" thickBot="1" x14ac:dyDescent="0.3">
      <c r="A40" s="176" t="s">
        <v>86</v>
      </c>
      <c r="B40" s="177">
        <f>'Паричен тек'!B41</f>
        <v>0</v>
      </c>
      <c r="C40" s="177">
        <f>'Паричен тек'!C41</f>
        <v>0</v>
      </c>
      <c r="D40" s="177">
        <f>'Паричен тек'!D41</f>
        <v>0</v>
      </c>
      <c r="E40" s="164"/>
    </row>
    <row r="41" spans="1:5" ht="30.75" customHeight="1" thickTop="1" thickBot="1" x14ac:dyDescent="0.3">
      <c r="A41" s="176" t="s">
        <v>88</v>
      </c>
      <c r="B41" s="177">
        <f>'Паричен тек'!B42</f>
        <v>-114866.22900000001</v>
      </c>
      <c r="C41" s="177">
        <f>'Паричен тек'!C42</f>
        <v>0.19600000000000151</v>
      </c>
      <c r="D41" s="177">
        <f>'Паричен тек'!D42</f>
        <v>0</v>
      </c>
      <c r="E41" s="164"/>
    </row>
    <row r="42" spans="1:5" ht="16.5" customHeight="1" thickTop="1" thickBot="1" x14ac:dyDescent="0.3">
      <c r="A42" s="176" t="s">
        <v>90</v>
      </c>
      <c r="B42" s="177">
        <f>'Паричен тек'!B43</f>
        <v>0</v>
      </c>
      <c r="C42" s="177">
        <f>'Паричен тек'!C43</f>
        <v>0</v>
      </c>
      <c r="D42" s="177">
        <f>'Паричен тек'!D43</f>
        <v>0</v>
      </c>
      <c r="E42" s="164"/>
    </row>
    <row r="43" spans="1:5" ht="16.5" customHeight="1" thickTop="1" thickBot="1" x14ac:dyDescent="0.3">
      <c r="A43" s="176" t="s">
        <v>87</v>
      </c>
      <c r="B43" s="177">
        <f>'Паричен тек'!B44</f>
        <v>0</v>
      </c>
      <c r="C43" s="177">
        <f>'Паричен тек'!C44</f>
        <v>-23408.940999999999</v>
      </c>
      <c r="D43" s="177">
        <f>'Паричен тек'!D44</f>
        <v>0</v>
      </c>
      <c r="E43" s="164"/>
    </row>
    <row r="44" spans="1:5" ht="16.5" customHeight="1" thickTop="1" thickBot="1" x14ac:dyDescent="0.3">
      <c r="A44" s="176" t="s">
        <v>44</v>
      </c>
      <c r="B44" s="177">
        <f>'Паричен тек'!B45</f>
        <v>0</v>
      </c>
      <c r="C44" s="177">
        <f>'Паричен тек'!C45</f>
        <v>0</v>
      </c>
      <c r="D44" s="177">
        <f>'Паричен тек'!D45</f>
        <v>0</v>
      </c>
      <c r="E44" s="164"/>
    </row>
    <row r="45" spans="1:5" ht="27.75" customHeight="1" thickTop="1" thickBot="1" x14ac:dyDescent="0.3">
      <c r="A45" s="176" t="s">
        <v>89</v>
      </c>
      <c r="B45" s="177">
        <f>'Паричен тек'!B46</f>
        <v>0</v>
      </c>
      <c r="C45" s="177">
        <f>'Паричен тек'!C46</f>
        <v>0</v>
      </c>
      <c r="D45" s="177">
        <f>'Паричен тек'!D46</f>
        <v>0</v>
      </c>
      <c r="E45" s="164"/>
    </row>
    <row r="46" spans="1:5" ht="16.5" customHeight="1" thickTop="1" thickBot="1" x14ac:dyDescent="0.3">
      <c r="A46" s="172" t="s">
        <v>45</v>
      </c>
      <c r="B46" s="173">
        <f>'Паричен тек'!B47</f>
        <v>-32809.949906301496</v>
      </c>
      <c r="C46" s="173">
        <f>'Паричен тек'!C47</f>
        <v>234587.5308332688</v>
      </c>
      <c r="D46" s="173">
        <f>'Паричен тек'!D47</f>
        <v>0</v>
      </c>
      <c r="E46" s="164"/>
    </row>
    <row r="47" spans="1:5" ht="16.5" customHeight="1" thickTop="1" thickBot="1" x14ac:dyDescent="0.3">
      <c r="A47" s="176" t="s">
        <v>46</v>
      </c>
      <c r="B47" s="177">
        <f>'Паричен тек'!B48</f>
        <v>110729</v>
      </c>
      <c r="C47" s="177">
        <f>'Паричен тек'!C48</f>
        <v>77919</v>
      </c>
      <c r="D47" s="177">
        <f>'Паричен тек'!D48</f>
        <v>0</v>
      </c>
      <c r="E47" s="164"/>
    </row>
    <row r="48" spans="1:5" ht="16.5" customHeight="1" thickTop="1" thickBot="1" x14ac:dyDescent="0.3">
      <c r="A48" s="172" t="s">
        <v>225</v>
      </c>
      <c r="B48" s="173">
        <f>'Паричен тек'!B49</f>
        <v>77919</v>
      </c>
      <c r="C48" s="173">
        <f>'Паричен тек'!C49</f>
        <v>312507</v>
      </c>
      <c r="D48" s="173">
        <f>'Паричен тек'!D49</f>
        <v>0</v>
      </c>
      <c r="E48" s="164"/>
    </row>
    <row r="49" spans="1:5" ht="13.8" thickTop="1" x14ac:dyDescent="0.25">
      <c r="A49" s="178"/>
      <c r="B49" s="140"/>
      <c r="C49" s="140"/>
      <c r="D49" s="140"/>
      <c r="E49" s="164"/>
    </row>
    <row r="50" spans="1:5" x14ac:dyDescent="0.25">
      <c r="A50" s="140"/>
      <c r="B50" s="140"/>
      <c r="C50" s="140"/>
      <c r="D50" s="140"/>
      <c r="E50" s="164"/>
    </row>
    <row r="51" spans="1:5" x14ac:dyDescent="0.25">
      <c r="A51" s="164"/>
      <c r="B51" s="164"/>
      <c r="C51" s="164"/>
      <c r="D51" s="164"/>
      <c r="E51" s="164"/>
    </row>
    <row r="52" spans="1:5" x14ac:dyDescent="0.25">
      <c r="A52" s="164"/>
      <c r="B52" s="164"/>
      <c r="C52" s="164"/>
      <c r="D52" s="164"/>
      <c r="E52" s="164"/>
    </row>
    <row r="53" spans="1:5" x14ac:dyDescent="0.25">
      <c r="A53" s="164"/>
      <c r="B53" s="164"/>
      <c r="C53" s="164"/>
      <c r="D53" s="164"/>
      <c r="E53" s="164"/>
    </row>
    <row r="54" spans="1:5" x14ac:dyDescent="0.25">
      <c r="A54" s="164"/>
      <c r="B54" s="164"/>
      <c r="C54" s="164"/>
      <c r="D54" s="164"/>
      <c r="E54" s="164"/>
    </row>
    <row r="55" spans="1:5" x14ac:dyDescent="0.25">
      <c r="A55" s="164"/>
      <c r="B55" s="164"/>
      <c r="C55" s="164"/>
      <c r="D55" s="164"/>
      <c r="E55" s="164"/>
    </row>
    <row r="56" spans="1:5" x14ac:dyDescent="0.25">
      <c r="A56" s="164"/>
      <c r="B56" s="164"/>
      <c r="C56" s="164"/>
      <c r="D56" s="164"/>
      <c r="E56" s="164"/>
    </row>
  </sheetData>
  <sheetProtection password="B44F" sheet="1" objects="1" scenarios="1" selectLockedCells="1"/>
  <mergeCells count="3">
    <mergeCell ref="B2:D2"/>
    <mergeCell ref="A5:C5"/>
    <mergeCell ref="C6:D6"/>
  </mergeCells>
  <phoneticPr fontId="2" type="noConversion"/>
  <pageMargins left="0.19" right="0.17" top="0.32" bottom="0.36" header="0.17" footer="0.2"/>
  <pageSetup paperSize="9" scale="9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9"/>
  </sheetPr>
  <dimension ref="A1:G48"/>
  <sheetViews>
    <sheetView zoomScale="120" workbookViewId="0">
      <selection activeCell="A3" sqref="A3:G3"/>
    </sheetView>
  </sheetViews>
  <sheetFormatPr defaultColWidth="9.109375" defaultRowHeight="13.2" x14ac:dyDescent="0.25"/>
  <cols>
    <col min="1" max="1" width="52.44140625" style="141" customWidth="1"/>
    <col min="2" max="2" width="12" style="141" customWidth="1"/>
    <col min="3" max="3" width="10.5546875" style="141" customWidth="1"/>
    <col min="4" max="4" width="12.109375" style="141" customWidth="1"/>
    <col min="5" max="5" width="13.88671875" style="141" customWidth="1"/>
    <col min="6" max="6" width="10.6640625" style="141" customWidth="1"/>
    <col min="7" max="7" width="13.44140625" style="141" customWidth="1"/>
    <col min="8" max="16384" width="9.109375" style="141"/>
  </cols>
  <sheetData>
    <row r="1" spans="1:7" ht="15" customHeight="1" x14ac:dyDescent="0.25">
      <c r="A1" s="146" t="s">
        <v>239</v>
      </c>
      <c r="B1" s="179" t="str">
        <f>'ФИ-Почетна'!$C$20</f>
        <v>да</v>
      </c>
      <c r="C1" s="180"/>
      <c r="D1" s="180"/>
      <c r="E1" s="181" t="s">
        <v>30</v>
      </c>
      <c r="F1" s="265" t="str">
        <f>'ФИ-Почетна'!$C$22</f>
        <v>01.01 - 30.06</v>
      </c>
      <c r="G1" s="265"/>
    </row>
    <row r="2" spans="1:7" ht="12.75" customHeight="1" x14ac:dyDescent="0.25">
      <c r="A2" s="182" t="s">
        <v>136</v>
      </c>
      <c r="B2" s="267" t="str">
        <f>'ФИ-Почетна'!$C$18</f>
        <v>ГД Гранит АД Скопје</v>
      </c>
      <c r="C2" s="268"/>
      <c r="D2" s="268"/>
      <c r="E2" s="181" t="s">
        <v>326</v>
      </c>
      <c r="F2" s="266">
        <f>'ФИ-Почетна'!$C$23</f>
        <v>2021</v>
      </c>
      <c r="G2" s="266"/>
    </row>
    <row r="3" spans="1:7" ht="28.5" customHeight="1" x14ac:dyDescent="0.25">
      <c r="A3" s="263" t="s">
        <v>219</v>
      </c>
      <c r="B3" s="263"/>
      <c r="C3" s="263"/>
      <c r="D3" s="263"/>
      <c r="E3" s="263"/>
      <c r="F3" s="263"/>
      <c r="G3" s="263"/>
    </row>
    <row r="4" spans="1:7" ht="15.75" customHeight="1" x14ac:dyDescent="0.25">
      <c r="A4" s="180"/>
      <c r="B4" s="183"/>
      <c r="C4" s="183"/>
      <c r="D4" s="183"/>
      <c r="E4" s="180"/>
      <c r="F4" s="264" t="s">
        <v>35</v>
      </c>
      <c r="G4" s="264"/>
    </row>
    <row r="5" spans="1:7" ht="30" customHeight="1" x14ac:dyDescent="0.25">
      <c r="A5" s="261" t="s">
        <v>137</v>
      </c>
      <c r="B5" s="269" t="s">
        <v>230</v>
      </c>
      <c r="C5" s="269"/>
      <c r="D5" s="269"/>
      <c r="E5" s="269"/>
      <c r="F5" s="269" t="s">
        <v>140</v>
      </c>
      <c r="G5" s="269" t="s">
        <v>141</v>
      </c>
    </row>
    <row r="6" spans="1:7" s="185" customFormat="1" ht="27.75" customHeight="1" x14ac:dyDescent="0.25">
      <c r="A6" s="262"/>
      <c r="B6" s="184" t="s">
        <v>231</v>
      </c>
      <c r="C6" s="184" t="s">
        <v>138</v>
      </c>
      <c r="D6" s="184" t="s">
        <v>232</v>
      </c>
      <c r="E6" s="184" t="s">
        <v>139</v>
      </c>
      <c r="F6" s="269"/>
      <c r="G6" s="269"/>
    </row>
    <row r="7" spans="1:7" x14ac:dyDescent="0.25">
      <c r="A7" s="186" t="s">
        <v>157</v>
      </c>
      <c r="B7" s="187">
        <f>Капитал!B9</f>
        <v>932366</v>
      </c>
      <c r="C7" s="187">
        <f>Капитал!C9</f>
        <v>51895</v>
      </c>
      <c r="D7" s="187">
        <f>Капитал!D9</f>
        <v>1452609</v>
      </c>
      <c r="E7" s="187">
        <f>Капитал!E9</f>
        <v>3090270</v>
      </c>
      <c r="F7" s="187">
        <f>Капитал!F9</f>
        <v>0</v>
      </c>
      <c r="G7" s="188">
        <f>Капитал!G9</f>
        <v>5527140</v>
      </c>
    </row>
    <row r="8" spans="1:7" x14ac:dyDescent="0.25">
      <c r="A8" s="189" t="s">
        <v>243</v>
      </c>
      <c r="B8" s="190">
        <f>Капитал!B10</f>
        <v>0</v>
      </c>
      <c r="C8" s="190">
        <f>Капитал!C10</f>
        <v>0</v>
      </c>
      <c r="D8" s="190">
        <f>Капитал!D10</f>
        <v>0</v>
      </c>
      <c r="E8" s="190">
        <f>Капитал!E10</f>
        <v>0</v>
      </c>
      <c r="F8" s="190">
        <f>Капитал!F10</f>
        <v>0</v>
      </c>
      <c r="G8" s="188">
        <f>Капитал!G10</f>
        <v>0</v>
      </c>
    </row>
    <row r="9" spans="1:7" x14ac:dyDescent="0.25">
      <c r="A9" s="189" t="s">
        <v>142</v>
      </c>
      <c r="B9" s="190">
        <f>Капитал!B11</f>
        <v>0</v>
      </c>
      <c r="C9" s="190">
        <f>Капитал!C11</f>
        <v>0</v>
      </c>
      <c r="D9" s="190">
        <f>Капитал!D11</f>
        <v>0</v>
      </c>
      <c r="E9" s="190">
        <f>Капитал!E11</f>
        <v>0</v>
      </c>
      <c r="F9" s="190">
        <f>Капитал!F11</f>
        <v>0</v>
      </c>
      <c r="G9" s="188">
        <f>Капитал!G11</f>
        <v>0</v>
      </c>
    </row>
    <row r="10" spans="1:7" x14ac:dyDescent="0.25">
      <c r="A10" s="189" t="s">
        <v>143</v>
      </c>
      <c r="B10" s="190">
        <f>Капитал!B12</f>
        <v>0</v>
      </c>
      <c r="C10" s="190">
        <f>Капитал!C12</f>
        <v>0</v>
      </c>
      <c r="D10" s="190">
        <f>Капитал!D12</f>
        <v>0</v>
      </c>
      <c r="E10" s="190">
        <f>Капитал!E12</f>
        <v>0</v>
      </c>
      <c r="F10" s="190">
        <f>Капитал!F12</f>
        <v>0</v>
      </c>
      <c r="G10" s="188">
        <f>Капитал!G12</f>
        <v>0</v>
      </c>
    </row>
    <row r="11" spans="1:7" x14ac:dyDescent="0.25">
      <c r="A11" s="189" t="s">
        <v>144</v>
      </c>
      <c r="B11" s="190">
        <f>Капитал!B13</f>
        <v>0</v>
      </c>
      <c r="C11" s="190">
        <f>Капитал!C13</f>
        <v>0</v>
      </c>
      <c r="D11" s="190">
        <f>Капитал!D13</f>
        <v>0</v>
      </c>
      <c r="E11" s="190">
        <f>Капитал!E13</f>
        <v>0</v>
      </c>
      <c r="F11" s="190">
        <f>Капитал!F13</f>
        <v>0</v>
      </c>
      <c r="G11" s="188">
        <f>Капитал!G13</f>
        <v>0</v>
      </c>
    </row>
    <row r="12" spans="1:7" x14ac:dyDescent="0.25">
      <c r="A12" s="189" t="s">
        <v>145</v>
      </c>
      <c r="B12" s="190">
        <f>Капитал!B14</f>
        <v>0</v>
      </c>
      <c r="C12" s="190">
        <f>Капитал!C14</f>
        <v>0</v>
      </c>
      <c r="D12" s="190">
        <f>Капитал!D14</f>
        <v>0</v>
      </c>
      <c r="E12" s="190">
        <f>Капитал!E14</f>
        <v>56927.4566369971</v>
      </c>
      <c r="F12" s="190">
        <f>Капитал!F14</f>
        <v>0</v>
      </c>
      <c r="G12" s="188">
        <f>Капитал!G14</f>
        <v>56927.4566369971</v>
      </c>
    </row>
    <row r="13" spans="1:7" x14ac:dyDescent="0.25">
      <c r="A13" s="189" t="s">
        <v>146</v>
      </c>
      <c r="B13" s="190">
        <f>Капитал!B15</f>
        <v>0</v>
      </c>
      <c r="C13" s="190">
        <f>Капитал!C15</f>
        <v>0</v>
      </c>
      <c r="D13" s="190">
        <f>Капитал!D15</f>
        <v>161319</v>
      </c>
      <c r="E13" s="190">
        <f>Капитал!E15</f>
        <v>-161319</v>
      </c>
      <c r="F13" s="190">
        <f>Капитал!F15</f>
        <v>0</v>
      </c>
      <c r="G13" s="188">
        <f>Капитал!G15</f>
        <v>0</v>
      </c>
    </row>
    <row r="14" spans="1:7" ht="26.4" x14ac:dyDescent="0.25">
      <c r="A14" s="189" t="s">
        <v>233</v>
      </c>
      <c r="B14" s="190">
        <f>Капитал!B16</f>
        <v>0</v>
      </c>
      <c r="C14" s="190">
        <f>Капитал!C16</f>
        <v>0</v>
      </c>
      <c r="D14" s="190">
        <f>Капитал!D16</f>
        <v>0</v>
      </c>
      <c r="E14" s="190">
        <f>Капитал!E16</f>
        <v>-92331</v>
      </c>
      <c r="F14" s="190">
        <f>Капитал!F16</f>
        <v>0</v>
      </c>
      <c r="G14" s="188">
        <f>Капитал!G16</f>
        <v>-92331</v>
      </c>
    </row>
    <row r="15" spans="1:7" ht="26.4" x14ac:dyDescent="0.25">
      <c r="A15" s="189" t="s">
        <v>147</v>
      </c>
      <c r="B15" s="190">
        <f>Капитал!B17</f>
        <v>0</v>
      </c>
      <c r="C15" s="190">
        <f>Капитал!C17</f>
        <v>0</v>
      </c>
      <c r="D15" s="190">
        <f>Капитал!D17</f>
        <v>0</v>
      </c>
      <c r="E15" s="190">
        <f>Капитал!E17</f>
        <v>-30000</v>
      </c>
      <c r="F15" s="190">
        <f>Капитал!F17</f>
        <v>0</v>
      </c>
      <c r="G15" s="188">
        <f>Капитал!G17</f>
        <v>-30000</v>
      </c>
    </row>
    <row r="16" spans="1:7" x14ac:dyDescent="0.25">
      <c r="A16" s="189" t="s">
        <v>242</v>
      </c>
      <c r="B16" s="190">
        <f>Капитал!B18</f>
        <v>0</v>
      </c>
      <c r="C16" s="190">
        <f>Капитал!C18</f>
        <v>0</v>
      </c>
      <c r="D16" s="190">
        <f>Капитал!D18</f>
        <v>0</v>
      </c>
      <c r="E16" s="190">
        <f>Капитал!E18</f>
        <v>0</v>
      </c>
      <c r="F16" s="190">
        <f>Капитал!F18</f>
        <v>0</v>
      </c>
      <c r="G16" s="188">
        <f>Капитал!G18</f>
        <v>0</v>
      </c>
    </row>
    <row r="17" spans="1:7" x14ac:dyDescent="0.25">
      <c r="A17" s="189" t="s">
        <v>148</v>
      </c>
      <c r="B17" s="190">
        <f>Капитал!B19</f>
        <v>0</v>
      </c>
      <c r="C17" s="190">
        <f>Капитал!C19</f>
        <v>0</v>
      </c>
      <c r="D17" s="190">
        <f>Капитал!D19</f>
        <v>0</v>
      </c>
      <c r="E17" s="190">
        <f>Капитал!E19</f>
        <v>0</v>
      </c>
      <c r="F17" s="190">
        <f>Капитал!F19</f>
        <v>0</v>
      </c>
      <c r="G17" s="188">
        <f>Капитал!G19</f>
        <v>0</v>
      </c>
    </row>
    <row r="18" spans="1:7" x14ac:dyDescent="0.25">
      <c r="A18" s="189" t="s">
        <v>149</v>
      </c>
      <c r="B18" s="190">
        <f>Капитал!B20</f>
        <v>0</v>
      </c>
      <c r="C18" s="190">
        <f>Капитал!C20</f>
        <v>0</v>
      </c>
      <c r="D18" s="190">
        <f>Капитал!D20</f>
        <v>74018.7</v>
      </c>
      <c r="E18" s="190">
        <f>Капитал!E20</f>
        <v>0</v>
      </c>
      <c r="F18" s="190">
        <f>Капитал!F20</f>
        <v>0</v>
      </c>
      <c r="G18" s="188">
        <f>Капитал!G20</f>
        <v>74018.7</v>
      </c>
    </row>
    <row r="19" spans="1:7" ht="26.4" x14ac:dyDescent="0.25">
      <c r="A19" s="189" t="s">
        <v>150</v>
      </c>
      <c r="B19" s="190">
        <f>Капитал!B21</f>
        <v>0</v>
      </c>
      <c r="C19" s="190">
        <f>Капитал!C21</f>
        <v>0</v>
      </c>
      <c r="D19" s="190">
        <f>Капитал!D21</f>
        <v>0</v>
      </c>
      <c r="E19" s="190">
        <f>Капитал!E21</f>
        <v>0</v>
      </c>
      <c r="F19" s="190">
        <f>Капитал!F21</f>
        <v>0</v>
      </c>
      <c r="G19" s="188">
        <f>Капитал!G21</f>
        <v>0</v>
      </c>
    </row>
    <row r="20" spans="1:7" ht="26.4" x14ac:dyDescent="0.25">
      <c r="A20" s="189" t="s">
        <v>151</v>
      </c>
      <c r="B20" s="190">
        <f>Капитал!B22</f>
        <v>0</v>
      </c>
      <c r="C20" s="190">
        <f>Капитал!C22</f>
        <v>0</v>
      </c>
      <c r="D20" s="190">
        <f>Капитал!D22</f>
        <v>0</v>
      </c>
      <c r="E20" s="190">
        <f>Капитал!E22</f>
        <v>0</v>
      </c>
      <c r="F20" s="190">
        <f>Капитал!F22</f>
        <v>0</v>
      </c>
      <c r="G20" s="188">
        <f>Капитал!G22</f>
        <v>0</v>
      </c>
    </row>
    <row r="21" spans="1:7" x14ac:dyDescent="0.25">
      <c r="A21" s="189" t="s">
        <v>140</v>
      </c>
      <c r="B21" s="190">
        <f>Капитал!B23</f>
        <v>0</v>
      </c>
      <c r="C21" s="190">
        <f>Капитал!C23</f>
        <v>0</v>
      </c>
      <c r="D21" s="190">
        <f>Капитал!D23</f>
        <v>0</v>
      </c>
      <c r="E21" s="190">
        <f>Капитал!E23</f>
        <v>0</v>
      </c>
      <c r="F21" s="190">
        <f>Капитал!F23</f>
        <v>0</v>
      </c>
      <c r="G21" s="188">
        <f>Капитал!G23</f>
        <v>0</v>
      </c>
    </row>
    <row r="22" spans="1:7" x14ac:dyDescent="0.25">
      <c r="A22" s="189" t="s">
        <v>152</v>
      </c>
      <c r="B22" s="190">
        <f>Капитал!B24</f>
        <v>0</v>
      </c>
      <c r="C22" s="190">
        <f>Капитал!C24</f>
        <v>0</v>
      </c>
      <c r="D22" s="190">
        <f>Капитал!D24</f>
        <v>0</v>
      </c>
      <c r="E22" s="190">
        <f>Капитал!E24</f>
        <v>0</v>
      </c>
      <c r="F22" s="190">
        <f>Капитал!F24</f>
        <v>0</v>
      </c>
      <c r="G22" s="188">
        <f>Капитал!G24</f>
        <v>0</v>
      </c>
    </row>
    <row r="23" spans="1:7" x14ac:dyDescent="0.25">
      <c r="A23" s="189" t="s">
        <v>153</v>
      </c>
      <c r="B23" s="190">
        <f>Капитал!B25</f>
        <v>0</v>
      </c>
      <c r="C23" s="190">
        <f>Капитал!C25</f>
        <v>0</v>
      </c>
      <c r="D23" s="190">
        <f>Капитал!D25</f>
        <v>0</v>
      </c>
      <c r="E23" s="190">
        <f>Капитал!E25</f>
        <v>0</v>
      </c>
      <c r="F23" s="190">
        <f>Капитал!F25</f>
        <v>0</v>
      </c>
      <c r="G23" s="188">
        <f>Капитал!G25</f>
        <v>0</v>
      </c>
    </row>
    <row r="24" spans="1:7" x14ac:dyDescent="0.25">
      <c r="A24" s="189" t="s">
        <v>154</v>
      </c>
      <c r="B24" s="190">
        <f>Капитал!B26</f>
        <v>0</v>
      </c>
      <c r="C24" s="190">
        <f>Капитал!C26</f>
        <v>0</v>
      </c>
      <c r="D24" s="190">
        <f>Капитал!D26</f>
        <v>4476</v>
      </c>
      <c r="E24" s="190">
        <f>Капитал!E26</f>
        <v>0</v>
      </c>
      <c r="F24" s="190">
        <f>Капитал!F26</f>
        <v>0</v>
      </c>
      <c r="G24" s="188">
        <f>Капитал!G26</f>
        <v>4476</v>
      </c>
    </row>
    <row r="25" spans="1:7" ht="15.75" customHeight="1" thickBot="1" x14ac:dyDescent="0.3">
      <c r="A25" s="191" t="s">
        <v>155</v>
      </c>
      <c r="B25" s="192">
        <f>Капитал!B27</f>
        <v>0</v>
      </c>
      <c r="C25" s="192">
        <f>Капитал!C27</f>
        <v>0</v>
      </c>
      <c r="D25" s="192">
        <f>Капитал!D27</f>
        <v>0</v>
      </c>
      <c r="E25" s="192">
        <f>Капитал!E27</f>
        <v>6158</v>
      </c>
      <c r="F25" s="192">
        <f>Капитал!F27</f>
        <v>0</v>
      </c>
      <c r="G25" s="188">
        <f>Капитал!G27</f>
        <v>6158</v>
      </c>
    </row>
    <row r="26" spans="1:7" ht="14.4" thickTop="1" thickBot="1" x14ac:dyDescent="0.3">
      <c r="A26" s="193" t="s">
        <v>156</v>
      </c>
      <c r="B26" s="194">
        <f>Капитал!B28</f>
        <v>932366</v>
      </c>
      <c r="C26" s="194">
        <f>Капитал!C28</f>
        <v>51895</v>
      </c>
      <c r="D26" s="194">
        <f>Капитал!D28</f>
        <v>1692422.7</v>
      </c>
      <c r="E26" s="194">
        <f>Капитал!E28</f>
        <v>2869705.4566369969</v>
      </c>
      <c r="F26" s="194">
        <f>Капитал!F28</f>
        <v>0</v>
      </c>
      <c r="G26" s="194">
        <f>Капитал!G28</f>
        <v>5546389.1566369971</v>
      </c>
    </row>
    <row r="27" spans="1:7" ht="13.8" thickTop="1" x14ac:dyDescent="0.25">
      <c r="A27" s="189" t="s">
        <v>243</v>
      </c>
      <c r="B27" s="195">
        <f>Капитал!B29</f>
        <v>0</v>
      </c>
      <c r="C27" s="195">
        <f>Капитал!C29</f>
        <v>0</v>
      </c>
      <c r="D27" s="195">
        <f>Капитал!D29</f>
        <v>0</v>
      </c>
      <c r="E27" s="195">
        <f>Капитал!E29</f>
        <v>0</v>
      </c>
      <c r="F27" s="195">
        <f>Капитал!F29</f>
        <v>0</v>
      </c>
      <c r="G27" s="196">
        <f>Капитал!G29</f>
        <v>0</v>
      </c>
    </row>
    <row r="28" spans="1:7" x14ac:dyDescent="0.25">
      <c r="A28" s="189" t="s">
        <v>142</v>
      </c>
      <c r="B28" s="190">
        <f>Капитал!B30</f>
        <v>0</v>
      </c>
      <c r="C28" s="190">
        <f>Капитал!C30</f>
        <v>0</v>
      </c>
      <c r="D28" s="190">
        <f>Капитал!D30</f>
        <v>0</v>
      </c>
      <c r="E28" s="190">
        <f>Капитал!E30</f>
        <v>0</v>
      </c>
      <c r="F28" s="190">
        <f>Капитал!F30</f>
        <v>0</v>
      </c>
      <c r="G28" s="196">
        <f>Капитал!G30</f>
        <v>0</v>
      </c>
    </row>
    <row r="29" spans="1:7" x14ac:dyDescent="0.25">
      <c r="A29" s="189" t="s">
        <v>143</v>
      </c>
      <c r="B29" s="190">
        <f>Капитал!B31</f>
        <v>0</v>
      </c>
      <c r="C29" s="190">
        <f>Капитал!C31</f>
        <v>0</v>
      </c>
      <c r="D29" s="190">
        <f>Капитал!D31</f>
        <v>0</v>
      </c>
      <c r="E29" s="190">
        <f>Капитал!E31</f>
        <v>0</v>
      </c>
      <c r="F29" s="190">
        <f>Капитал!F31</f>
        <v>0</v>
      </c>
      <c r="G29" s="196">
        <f>Капитал!G31</f>
        <v>0</v>
      </c>
    </row>
    <row r="30" spans="1:7" x14ac:dyDescent="0.25">
      <c r="A30" s="189" t="s">
        <v>144</v>
      </c>
      <c r="B30" s="190">
        <f>Капитал!B32</f>
        <v>0</v>
      </c>
      <c r="C30" s="190">
        <f>Капитал!C32</f>
        <v>0</v>
      </c>
      <c r="D30" s="190">
        <f>Капитал!D32</f>
        <v>0</v>
      </c>
      <c r="E30" s="190">
        <f>Капитал!E32</f>
        <v>0</v>
      </c>
      <c r="F30" s="190">
        <f>Капитал!F32</f>
        <v>0</v>
      </c>
      <c r="G30" s="196">
        <f>Капитал!G32</f>
        <v>0</v>
      </c>
    </row>
    <row r="31" spans="1:7" x14ac:dyDescent="0.25">
      <c r="A31" s="189" t="s">
        <v>145</v>
      </c>
      <c r="B31" s="190">
        <f>Капитал!B33</f>
        <v>0</v>
      </c>
      <c r="C31" s="190">
        <f>Капитал!C33</f>
        <v>0</v>
      </c>
      <c r="D31" s="190">
        <f>Капитал!D33</f>
        <v>0</v>
      </c>
      <c r="E31" s="190">
        <f>Капитал!E33</f>
        <v>84564.720057546278</v>
      </c>
      <c r="F31" s="190">
        <f>Капитал!F33</f>
        <v>0</v>
      </c>
      <c r="G31" s="196">
        <f>Капитал!G33</f>
        <v>84564.720057546278</v>
      </c>
    </row>
    <row r="32" spans="1:7" x14ac:dyDescent="0.25">
      <c r="A32" s="189" t="s">
        <v>146</v>
      </c>
      <c r="B32" s="190">
        <f>Капитал!B34</f>
        <v>0</v>
      </c>
      <c r="C32" s="190">
        <f>Капитал!C34</f>
        <v>0</v>
      </c>
      <c r="D32" s="190">
        <f>Капитал!D34</f>
        <v>37216</v>
      </c>
      <c r="E32" s="190">
        <f>Капитал!E34</f>
        <v>-37216</v>
      </c>
      <c r="F32" s="190">
        <f>Капитал!F34</f>
        <v>0</v>
      </c>
      <c r="G32" s="196">
        <f>Капитал!G34</f>
        <v>0</v>
      </c>
    </row>
    <row r="33" spans="1:7" ht="26.4" x14ac:dyDescent="0.25">
      <c r="A33" s="189" t="s">
        <v>233</v>
      </c>
      <c r="B33" s="190">
        <f>Капитал!B35</f>
        <v>0</v>
      </c>
      <c r="C33" s="190">
        <f>Капитал!C35</f>
        <v>0</v>
      </c>
      <c r="D33" s="190">
        <f>Капитал!D35</f>
        <v>0</v>
      </c>
      <c r="E33" s="190">
        <f>Капитал!E35</f>
        <v>-46179</v>
      </c>
      <c r="F33" s="190">
        <f>Капитал!F35</f>
        <v>0</v>
      </c>
      <c r="G33" s="196">
        <f>Капитал!G35</f>
        <v>-46179</v>
      </c>
    </row>
    <row r="34" spans="1:7" ht="26.4" x14ac:dyDescent="0.25">
      <c r="A34" s="189" t="s">
        <v>147</v>
      </c>
      <c r="B34" s="190">
        <f>Капитал!B36</f>
        <v>0</v>
      </c>
      <c r="C34" s="190">
        <f>Капитал!C36</f>
        <v>0</v>
      </c>
      <c r="D34" s="190">
        <f>Капитал!D36</f>
        <v>0</v>
      </c>
      <c r="E34" s="190">
        <f>Капитал!E36</f>
        <v>-28000</v>
      </c>
      <c r="F34" s="190">
        <f>Капитал!F36</f>
        <v>0</v>
      </c>
      <c r="G34" s="196">
        <f>Капитал!G36</f>
        <v>-28000</v>
      </c>
    </row>
    <row r="35" spans="1:7" x14ac:dyDescent="0.25">
      <c r="A35" s="189" t="s">
        <v>242</v>
      </c>
      <c r="B35" s="190">
        <f>Капитал!B37</f>
        <v>0</v>
      </c>
      <c r="C35" s="190">
        <f>Капитал!C37</f>
        <v>0</v>
      </c>
      <c r="D35" s="190">
        <f>Капитал!D37</f>
        <v>0</v>
      </c>
      <c r="E35" s="190">
        <f>Капитал!E37</f>
        <v>0</v>
      </c>
      <c r="F35" s="190">
        <f>Капитал!F37</f>
        <v>0</v>
      </c>
      <c r="G35" s="196">
        <f>Капитал!G37</f>
        <v>0</v>
      </c>
    </row>
    <row r="36" spans="1:7" x14ac:dyDescent="0.25">
      <c r="A36" s="189" t="s">
        <v>148</v>
      </c>
      <c r="B36" s="190">
        <f>Капитал!B38</f>
        <v>0</v>
      </c>
      <c r="C36" s="190">
        <f>Капитал!C38</f>
        <v>0</v>
      </c>
      <c r="D36" s="190">
        <f>Капитал!D38</f>
        <v>0</v>
      </c>
      <c r="E36" s="190">
        <f>Капитал!E38</f>
        <v>0</v>
      </c>
      <c r="F36" s="190">
        <f>Капитал!F38</f>
        <v>0</v>
      </c>
      <c r="G36" s="196">
        <f>Капитал!G38</f>
        <v>0</v>
      </c>
    </row>
    <row r="37" spans="1:7" x14ac:dyDescent="0.25">
      <c r="A37" s="189" t="s">
        <v>149</v>
      </c>
      <c r="B37" s="190">
        <f>Капитал!B39</f>
        <v>0</v>
      </c>
      <c r="C37" s="190">
        <f>Капитал!C39</f>
        <v>0</v>
      </c>
      <c r="D37" s="190">
        <f>Капитал!D39</f>
        <v>170891.1</v>
      </c>
      <c r="E37" s="190">
        <f>Капитал!E39</f>
        <v>0</v>
      </c>
      <c r="F37" s="190">
        <f>Капитал!F39</f>
        <v>0</v>
      </c>
      <c r="G37" s="196">
        <f>Капитал!G39</f>
        <v>170891.1</v>
      </c>
    </row>
    <row r="38" spans="1:7" ht="26.4" x14ac:dyDescent="0.25">
      <c r="A38" s="189" t="s">
        <v>150</v>
      </c>
      <c r="B38" s="190">
        <f>Капитал!B40</f>
        <v>0</v>
      </c>
      <c r="C38" s="190">
        <f>Капитал!C40</f>
        <v>0</v>
      </c>
      <c r="D38" s="190">
        <f>Капитал!D40</f>
        <v>0</v>
      </c>
      <c r="E38" s="190">
        <f>Капитал!E40</f>
        <v>0</v>
      </c>
      <c r="F38" s="190">
        <f>Капитал!F40</f>
        <v>0</v>
      </c>
      <c r="G38" s="196">
        <f>Капитал!G40</f>
        <v>0</v>
      </c>
    </row>
    <row r="39" spans="1:7" ht="26.4" x14ac:dyDescent="0.25">
      <c r="A39" s="189" t="s">
        <v>151</v>
      </c>
      <c r="B39" s="190">
        <f>Капитал!B41</f>
        <v>0</v>
      </c>
      <c r="C39" s="190">
        <f>Капитал!C41</f>
        <v>0</v>
      </c>
      <c r="D39" s="190">
        <f>Капитал!D41</f>
        <v>0</v>
      </c>
      <c r="E39" s="190">
        <f>Капитал!E41</f>
        <v>0</v>
      </c>
      <c r="F39" s="190">
        <f>Капитал!F41</f>
        <v>0</v>
      </c>
      <c r="G39" s="196">
        <f>Капитал!G41</f>
        <v>0</v>
      </c>
    </row>
    <row r="40" spans="1:7" x14ac:dyDescent="0.25">
      <c r="A40" s="189" t="s">
        <v>140</v>
      </c>
      <c r="B40" s="190">
        <f>Капитал!B42</f>
        <v>0</v>
      </c>
      <c r="C40" s="190">
        <f>Капитал!C42</f>
        <v>0</v>
      </c>
      <c r="D40" s="190">
        <f>Капитал!D42</f>
        <v>0</v>
      </c>
      <c r="E40" s="190">
        <f>Капитал!E42</f>
        <v>0</v>
      </c>
      <c r="F40" s="190">
        <f>Капитал!F42</f>
        <v>0</v>
      </c>
      <c r="G40" s="196">
        <f>Капитал!G42</f>
        <v>0</v>
      </c>
    </row>
    <row r="41" spans="1:7" x14ac:dyDescent="0.25">
      <c r="A41" s="189" t="s">
        <v>152</v>
      </c>
      <c r="B41" s="190">
        <f>Капитал!B43</f>
        <v>0</v>
      </c>
      <c r="C41" s="190">
        <f>Капитал!C43</f>
        <v>0</v>
      </c>
      <c r="D41" s="190">
        <f>Капитал!D43</f>
        <v>0</v>
      </c>
      <c r="E41" s="190">
        <f>Капитал!E43</f>
        <v>0</v>
      </c>
      <c r="F41" s="190">
        <f>Капитал!F43</f>
        <v>0</v>
      </c>
      <c r="G41" s="196">
        <f>Капитал!G43</f>
        <v>0</v>
      </c>
    </row>
    <row r="42" spans="1:7" x14ac:dyDescent="0.25">
      <c r="A42" s="189" t="s">
        <v>153</v>
      </c>
      <c r="B42" s="190">
        <f>Капитал!B44</f>
        <v>0</v>
      </c>
      <c r="C42" s="190">
        <f>Капитал!C44</f>
        <v>0</v>
      </c>
      <c r="D42" s="190">
        <f>Капитал!D44</f>
        <v>0</v>
      </c>
      <c r="E42" s="190">
        <f>Капитал!E44</f>
        <v>0</v>
      </c>
      <c r="F42" s="190">
        <f>Капитал!F44</f>
        <v>0</v>
      </c>
      <c r="G42" s="196">
        <f>Капитал!G44</f>
        <v>0</v>
      </c>
    </row>
    <row r="43" spans="1:7" x14ac:dyDescent="0.25">
      <c r="A43" s="189" t="s">
        <v>154</v>
      </c>
      <c r="B43" s="190">
        <f>Капитал!B45</f>
        <v>0</v>
      </c>
      <c r="C43" s="190">
        <f>Капитал!C45</f>
        <v>0</v>
      </c>
      <c r="D43" s="190">
        <f>Капитал!D45</f>
        <v>-228</v>
      </c>
      <c r="E43" s="190">
        <f>Капитал!E45</f>
        <v>6</v>
      </c>
      <c r="F43" s="190">
        <f>Капитал!F45</f>
        <v>0</v>
      </c>
      <c r="G43" s="196">
        <f>Капитал!G45</f>
        <v>-222</v>
      </c>
    </row>
    <row r="44" spans="1:7" ht="15.75" customHeight="1" thickBot="1" x14ac:dyDescent="0.3">
      <c r="A44" s="191" t="s">
        <v>155</v>
      </c>
      <c r="B44" s="192">
        <f>Капитал!B46</f>
        <v>0</v>
      </c>
      <c r="C44" s="192">
        <f>Капитал!C46</f>
        <v>0</v>
      </c>
      <c r="D44" s="192">
        <f>Капитал!D46</f>
        <v>0</v>
      </c>
      <c r="E44" s="192">
        <f>Капитал!E46</f>
        <v>0</v>
      </c>
      <c r="F44" s="192">
        <f>Капитал!F46</f>
        <v>0</v>
      </c>
      <c r="G44" s="196">
        <f>Капитал!G46</f>
        <v>0</v>
      </c>
    </row>
    <row r="45" spans="1:7" ht="14.4" thickTop="1" thickBot="1" x14ac:dyDescent="0.3">
      <c r="A45" s="193" t="s">
        <v>158</v>
      </c>
      <c r="B45" s="194">
        <f>Капитал!B47</f>
        <v>932366</v>
      </c>
      <c r="C45" s="194">
        <f>Капитал!C47</f>
        <v>51895</v>
      </c>
      <c r="D45" s="194">
        <f>Капитал!D47</f>
        <v>1900301.8</v>
      </c>
      <c r="E45" s="194">
        <f>Капитал!E47</f>
        <v>2842881.1766945431</v>
      </c>
      <c r="F45" s="194">
        <f>Капитал!F47</f>
        <v>0</v>
      </c>
      <c r="G45" s="194">
        <f>Капитал!G47</f>
        <v>5727443.9766945429</v>
      </c>
    </row>
    <row r="46" spans="1:7" ht="13.8" thickTop="1" x14ac:dyDescent="0.25">
      <c r="A46" s="180"/>
      <c r="B46" s="180"/>
      <c r="C46" s="180"/>
      <c r="D46" s="180"/>
      <c r="E46" s="180"/>
      <c r="F46" s="180"/>
      <c r="G46" s="180"/>
    </row>
    <row r="47" spans="1:7" x14ac:dyDescent="0.25">
      <c r="A47" s="180"/>
      <c r="B47" s="180"/>
      <c r="C47" s="180"/>
      <c r="D47" s="180"/>
      <c r="E47" s="180"/>
      <c r="F47" s="180"/>
      <c r="G47" s="180"/>
    </row>
    <row r="48" spans="1:7" x14ac:dyDescent="0.25">
      <c r="A48" s="180"/>
      <c r="B48" s="180"/>
      <c r="C48" s="180"/>
      <c r="D48" s="180"/>
      <c r="E48" s="180"/>
      <c r="F48" s="180"/>
      <c r="G48" s="180"/>
    </row>
  </sheetData>
  <sheetProtection password="B44F" sheet="1" objects="1" scenarios="1" selectLockedCells="1"/>
  <mergeCells count="9">
    <mergeCell ref="A5:A6"/>
    <mergeCell ref="A3:G3"/>
    <mergeCell ref="F4:G4"/>
    <mergeCell ref="F1:G1"/>
    <mergeCell ref="F2:G2"/>
    <mergeCell ref="B2:D2"/>
    <mergeCell ref="B5:E5"/>
    <mergeCell ref="F5:F6"/>
    <mergeCell ref="G5:G6"/>
  </mergeCells>
  <phoneticPr fontId="2" type="noConversion"/>
  <pageMargins left="0.2" right="0.19" top="0.2" bottom="0.26" header="0.17" footer="0.19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10</vt:i4>
      </vt:variant>
    </vt:vector>
  </HeadingPairs>
  <TitlesOfParts>
    <vt:vector size="19" baseType="lpstr">
      <vt:lpstr>ФИ-Почетна</vt:lpstr>
      <vt:lpstr>Биланс на состојба</vt:lpstr>
      <vt:lpstr>Биланс на успех - природа</vt:lpstr>
      <vt:lpstr>Паричен тек</vt:lpstr>
      <vt:lpstr>Капитал</vt:lpstr>
      <vt:lpstr>Balance Sheet</vt:lpstr>
      <vt:lpstr>Income Statement</vt:lpstr>
      <vt:lpstr>Cash Flow</vt:lpstr>
      <vt:lpstr>Equity</vt:lpstr>
      <vt:lpstr>'Balance Sheet'!Print_Area</vt:lpstr>
      <vt:lpstr>'Cash Flow'!Print_Area</vt:lpstr>
      <vt:lpstr>Equity!Print_Area</vt:lpstr>
      <vt:lpstr>'Income Statement'!Print_Area</vt:lpstr>
      <vt:lpstr>'Биланс на состојба'!Print_Area</vt:lpstr>
      <vt:lpstr>'Биланс на успех - природа'!Print_Area</vt:lpstr>
      <vt:lpstr>Капитал!Print_Area</vt:lpstr>
      <vt:lpstr>'Паричен тек'!Print_Area</vt:lpstr>
      <vt:lpstr>'ФИ-Почетна'!Print_Area</vt:lpstr>
      <vt:lpstr>'Биланс на успех - природа'!Print_Titles</vt:lpstr>
    </vt:vector>
  </TitlesOfParts>
  <Company>MSE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Александар</dc:creator>
  <cp:lastModifiedBy>Goce Hristov</cp:lastModifiedBy>
  <cp:lastPrinted>2019-09-02T08:10:18Z</cp:lastPrinted>
  <dcterms:created xsi:type="dcterms:W3CDTF">2008-02-12T15:15:13Z</dcterms:created>
  <dcterms:modified xsi:type="dcterms:W3CDTF">2021-08-16T12:07:35Z</dcterms:modified>
</cp:coreProperties>
</file>