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ERZA_2022\31.03.2022\Konsolidiran\"/>
    </mc:Choice>
  </mc:AlternateContent>
  <workbookProtection workbookPassword="B44F" lockStructure="1"/>
  <bookViews>
    <workbookView xWindow="0" yWindow="0" windowWidth="28800" windowHeight="1188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7" i="22"/>
  <c r="E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<sst xmlns="http://schemas.openxmlformats.org/spreadsheetml/2006/main" count="147" uniqueCount="140">
  <si>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</si>
  <si>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</si>
  <si>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</si>
  <si>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</si>
  <si>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</si>
  <si>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</si>
  <si>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</si>
  <si>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</si>
  <si>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</si>
  <si>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</si>
  <si>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</si>
  <si>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</si>
  <si>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</si>
  <si>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</si>
  <si>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</si>
  <si>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</si>
  <si>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</si>
  <si>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</si>
  <si>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</si>
  <si>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</si>
  <si>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</si>
  <si>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</si>
  <si>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</si>
  <si>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</si>
  <si>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</si>
  <si>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</si>
  <si>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</si>
  <si>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</si>
  <si>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</si>
  <si>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</si>
  <si>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</si>
  <si>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</si>
  <si>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</si>
  <si>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</si>
  <si>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</si>
  <si>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</si>
  <si>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</si>
  <si>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</si>
  <si>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</si>
  <si>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</si>
  <si>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</si>
  <si>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</si>
  <si>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</si>
  <si>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</si>
  <si>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</si>
  <si>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</si>
  <si>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</si>
  <si>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</si>
  <si>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</si>
  <si>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</si>
  <si>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</si>
  <si>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</si>
  <si>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</si>
  <si>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</si>
  <si>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</si>
  <si>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</si>
  <si>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</si>
  <si>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</si>
  <si>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</si>
  <si>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</si>
  <si>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</si>
  <si>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</si>
  <si>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</si>
  <si>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</si>
  <si>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</si>
  <si>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</si>
  <si>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</si>
  <si>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</si>
  <si>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</si>
  <si>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</si>
  <si>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</si>
  <si>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</si>
  <si>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</si>
  <si>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</si>
  <si>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</si>
  <si>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</si>
  <si>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</si>
  <si>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</si>
  <si>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</si>
  <si>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</si>
  <si>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</si>
  <si>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</si>
  <si>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</si>
  <si>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</si>
  <si>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</si>
  <si>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</si>
  <si>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</si>
  <si>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</si>
  <si>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</si>
  <si>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</si>
  <si>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</si>
  <si>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</si>
  <si>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</si>
  <si>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</si>
  <si>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</si>
  <si>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</si>
  <si>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</si>
  <si>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</si>
  <si>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</si>
  <si>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</si>
  <si>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</si>
  <si>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</si>
  <si>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</si>
  <si>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</si>
  <si>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</si>
  <si>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</si>
  <si>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</si>
  <si>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</si>
  <si>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</si>
  <si>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</si>
  <si>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</si>
  <si>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</si>
  <si>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</si>
  <si>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</si>
  <si>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</si>
  <si>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</si>
  <si>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</si>
  <si>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</si>
  <si>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</si>
  <si>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</si>
  <si>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</si>
  <si>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</si>
  <si>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</si>
  <si>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</si>
  <si>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</si>
  <si>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</si>
  <si>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</si>
  <si>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</si>
  <si>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</si>
  <si>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</si>
  <si>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</si>
  <si>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</si>
  <si>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</si>
  <si>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</si>
  <si>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</si>
  <si>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</si>
  <si>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</si>
  <si>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</si>
  <si>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</si>
  <si>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АДИНГ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</si>
</sst>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4205880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2" zoomScale="120" zoomScaleNormal="120" workbookViewId="0">
      <selection activeCell="D32" sqref="D32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АДИНГ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91493</v>
      </c>
      <c r="D11" s="15">
        <f>D12+D18+D19</f>
        <v>111504</v>
      </c>
      <c r="E11" s="15">
        <f>IF(C11&lt;=0,0,D11/C11*100)</f>
        <v>121.8716185937722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90306</v>
      </c>
      <c r="D12" s="15">
        <f>SUM(D13:D14)</f>
        <v>106578</v>
      </c>
      <c r="E12" s="15">
        <f t="shared" ref="E12:E49" si="0">IF(C12&lt;=0,0,D12/C12*100)</f>
        <v>118.01873629659158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71409</v>
      </c>
      <c r="D13" s="17">
        <v>85944</v>
      </c>
      <c r="E13" s="16">
        <f t="shared" si="0"/>
        <v>120.35457715414024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18897</v>
      </c>
      <c r="D14" s="17">
        <v>20634</v>
      </c>
      <c r="E14" s="16">
        <f t="shared" si="0"/>
        <v>109.19193522781394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12203</v>
      </c>
      <c r="D16" s="17">
        <v>19873</v>
      </c>
      <c r="E16" s="16">
        <f t="shared" si="0"/>
        <v>162.8533967057281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19519</v>
      </c>
      <c r="D17" s="17">
        <v>20414</v>
      </c>
      <c r="E17" s="16">
        <f t="shared" si="0"/>
        <v>104.5852758850351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1187</v>
      </c>
      <c r="D19" s="17">
        <v>4926</v>
      </c>
      <c r="E19" s="16">
        <f t="shared" si="0"/>
        <v>414.99578770008424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85791</v>
      </c>
      <c r="D20" s="15">
        <f>SUM(D21:D31)</f>
        <v>101713</v>
      </c>
      <c r="E20" s="15">
        <f t="shared" si="0"/>
        <v>118.55905631126808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9051</v>
      </c>
      <c r="D21" s="17">
        <v>9932</v>
      </c>
      <c r="E21" s="16">
        <f t="shared" si="0"/>
        <v>109.73373107943874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36448</v>
      </c>
      <c r="D22" s="17">
        <v>47938</v>
      </c>
      <c r="E22" s="16">
        <f t="shared" si="0"/>
        <v>131.52436347673398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7473</v>
      </c>
      <c r="D24" s="17">
        <v>6361</v>
      </c>
      <c r="E24" s="16">
        <f t="shared" si="0"/>
        <v>85.11976448548107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2772</v>
      </c>
      <c r="D25" s="17">
        <v>1928</v>
      </c>
      <c r="E25" s="16">
        <f t="shared" si="0"/>
        <v>69.552669552669556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19426</v>
      </c>
      <c r="D26" s="17">
        <v>22731</v>
      </c>
      <c r="E26" s="16">
        <f t="shared" si="0"/>
        <v>117.01328116956655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4406</v>
      </c>
      <c r="D27" s="17">
        <v>5408</v>
      </c>
      <c r="E27" s="16">
        <f t="shared" si="0"/>
        <v>122.7417158420336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6215</v>
      </c>
      <c r="D31" s="17">
        <v>7415</v>
      </c>
      <c r="E31" s="16">
        <f t="shared" si="0"/>
        <v>119.30812550281577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13018</v>
      </c>
      <c r="D32" s="19">
        <f>D11-D20-D16+D17</f>
        <v>10332</v>
      </c>
      <c r="E32" s="19">
        <f t="shared" si="0"/>
        <v>79.367030265785829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19</v>
      </c>
      <c r="D33" s="19">
        <f>D34+D35+D36</f>
        <v>87</v>
      </c>
      <c r="E33" s="15">
        <f t="shared" si="0"/>
        <v>457.8947368421052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19</v>
      </c>
      <c r="D34" s="17">
        <v>87</v>
      </c>
      <c r="E34" s="16">
        <f t="shared" si="0"/>
        <v>457.8947368421052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841</v>
      </c>
      <c r="D37" s="15">
        <f>D38+D39+D40</f>
        <v>673</v>
      </c>
      <c r="E37" s="15">
        <f t="shared" si="0"/>
        <v>80.023781212841854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809</v>
      </c>
      <c r="D38" s="17">
        <v>673</v>
      </c>
      <c r="E38" s="16">
        <f t="shared" si="0"/>
        <v>83.189122373300378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32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12196</v>
      </c>
      <c r="D41" s="15">
        <f>D32+D33-D37</f>
        <v>9746</v>
      </c>
      <c r="E41" s="15">
        <f t="shared" si="0"/>
        <v>79.911446375860933</v>
      </c>
      <c r="G41" s="36"/>
    </row>
    <row r="42" spans="1:7" ht="14.25" thickTop="1" thickBot="1" x14ac:dyDescent="0.25">
      <c r="A42" s="13">
        <v>24</v>
      </c>
      <c r="B42" s="22" t="s">
        <v>74</v>
      </c>
      <c r="C42" s="17">
        <v>0</v>
      </c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12196</v>
      </c>
      <c r="D43" s="15">
        <f>D41+D42</f>
        <v>9746</v>
      </c>
      <c r="E43" s="15">
        <f t="shared" si="0"/>
        <v>79.911446375860933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12196</v>
      </c>
      <c r="D45" s="15">
        <f>D43-D44</f>
        <v>9746</v>
      </c>
      <c r="E45" s="15">
        <f t="shared" si="0"/>
        <v>79.911446375860933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12196</v>
      </c>
      <c r="D47" s="15">
        <f>D45-D46</f>
        <v>9746</v>
      </c>
      <c r="E47" s="15">
        <f t="shared" si="0"/>
        <v>79.911446375860933</v>
      </c>
    </row>
    <row r="48" spans="1:7" ht="14.25" thickTop="1" thickBot="1" x14ac:dyDescent="0.25">
      <c r="A48" s="13">
        <v>30</v>
      </c>
      <c r="B48" s="22" t="s">
        <v>77</v>
      </c>
      <c r="C48" s="17">
        <v>0</v>
      </c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12196</v>
      </c>
      <c r="D49" s="15">
        <f>D45+D48</f>
        <v>9746</v>
      </c>
      <c r="E49" s="15">
        <f t="shared" si="0"/>
        <v>79.911446375860933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АДИНГ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91493</v>
      </c>
      <c r="D11" s="15">
        <f>'Биланс на успех - природа'!D11</f>
        <v>111504</v>
      </c>
      <c r="E11" s="15">
        <f>'Биланс на успех - природа'!E11</f>
        <v>121.8716185937722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90306</v>
      </c>
      <c r="D12" s="15">
        <f>'Биланс на успех - природа'!D12</f>
        <v>106578</v>
      </c>
      <c r="E12" s="15">
        <f>'Биланс на успех - природа'!E12</f>
        <v>118.01873629659158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71409</v>
      </c>
      <c r="D13" s="17">
        <f>'Биланс на успех - природа'!D13</f>
        <v>85944</v>
      </c>
      <c r="E13" s="16">
        <f>'Биланс на успех - природа'!E13</f>
        <v>120.35457715414024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18897</v>
      </c>
      <c r="D14" s="17">
        <f>'Биланс на успех - природа'!D14</f>
        <v>20634</v>
      </c>
      <c r="E14" s="16">
        <f>'Биланс на успех - природа'!E14</f>
        <v>109.19193522781394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12203</v>
      </c>
      <c r="D16" s="17">
        <f>'Биланс на успех - природа'!D16</f>
        <v>19873</v>
      </c>
      <c r="E16" s="16">
        <f>'Биланс на успех - природа'!E16</f>
        <v>162.8533967057281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19519</v>
      </c>
      <c r="D17" s="17">
        <f>'Биланс на успех - природа'!D17</f>
        <v>20414</v>
      </c>
      <c r="E17" s="16">
        <f>'Биланс на успех - природа'!E17</f>
        <v>104.5852758850351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1187</v>
      </c>
      <c r="D19" s="17">
        <f>'Биланс на успех - природа'!D19</f>
        <v>4926</v>
      </c>
      <c r="E19" s="16">
        <f>'Биланс на успех - природа'!E19</f>
        <v>414.99578770008424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85791</v>
      </c>
      <c r="D20" s="15">
        <f>'Биланс на успех - природа'!D20</f>
        <v>101713</v>
      </c>
      <c r="E20" s="15">
        <f>'Биланс на успех - природа'!E20</f>
        <v>118.55905631126808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9051</v>
      </c>
      <c r="D21" s="17">
        <f>'Биланс на успех - природа'!D21</f>
        <v>9932</v>
      </c>
      <c r="E21" s="16">
        <f>'Биланс на успех - природа'!E21</f>
        <v>109.73373107943874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36448</v>
      </c>
      <c r="D22" s="17">
        <f>'Биланс на успех - природа'!D22</f>
        <v>47938</v>
      </c>
      <c r="E22" s="16">
        <f>'Биланс на успех - природа'!E22</f>
        <v>131.52436347673398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7473</v>
      </c>
      <c r="D24" s="17">
        <f>'Биланс на успех - природа'!D24</f>
        <v>6361</v>
      </c>
      <c r="E24" s="16">
        <f>'Биланс на успех - природа'!E24</f>
        <v>85.11976448548107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2772</v>
      </c>
      <c r="D25" s="17">
        <f>'Биланс на успех - природа'!D25</f>
        <v>1928</v>
      </c>
      <c r="E25" s="16">
        <f>'Биланс на успех - природа'!E25</f>
        <v>69.552669552669556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19426</v>
      </c>
      <c r="D26" s="17">
        <f>'Биланс на успех - природа'!D26</f>
        <v>22731</v>
      </c>
      <c r="E26" s="16">
        <f>'Биланс на успех - природа'!E26</f>
        <v>117.01328116956655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4406</v>
      </c>
      <c r="D27" s="17">
        <f>'Биланс на успех - природа'!D27</f>
        <v>5408</v>
      </c>
      <c r="E27" s="16">
        <f>'Биланс на успех - природа'!E27</f>
        <v>122.7417158420336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6215</v>
      </c>
      <c r="D31" s="17">
        <f>'Биланс на успех - природа'!D31</f>
        <v>7415</v>
      </c>
      <c r="E31" s="16">
        <f>'Биланс на успех - природа'!E31</f>
        <v>119.30812550281577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13018</v>
      </c>
      <c r="D32" s="19">
        <f>'Биланс на успех - природа'!D32</f>
        <v>10332</v>
      </c>
      <c r="E32" s="19">
        <f>'Биланс на успех - природа'!E32</f>
        <v>79.367030265785829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19</v>
      </c>
      <c r="D33" s="19">
        <f>'Биланс на успех - природа'!D33</f>
        <v>87</v>
      </c>
      <c r="E33" s="15">
        <f>'Биланс на успех - природа'!E33</f>
        <v>457.8947368421052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19</v>
      </c>
      <c r="D34" s="17">
        <f>'Биланс на успех - природа'!D34</f>
        <v>87</v>
      </c>
      <c r="E34" s="16">
        <f>'Биланс на успех - природа'!E34</f>
        <v>457.8947368421052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841</v>
      </c>
      <c r="D37" s="15">
        <f>'Биланс на успех - природа'!D37</f>
        <v>673</v>
      </c>
      <c r="E37" s="15">
        <f>'Биланс на успех - природа'!E37</f>
        <v>80.023781212841854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809</v>
      </c>
      <c r="D38" s="17">
        <f>'Биланс на успех - природа'!D38</f>
        <v>673</v>
      </c>
      <c r="E38" s="16">
        <f>'Биланс на успех - природа'!E38</f>
        <v>83.189122373300378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32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12196</v>
      </c>
      <c r="D41" s="15">
        <f>'Биланс на успех - природа'!D41</f>
        <v>9746</v>
      </c>
      <c r="E41" s="15">
        <f>'Биланс на успех - природа'!E41</f>
        <v>79.911446375860933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12196</v>
      </c>
      <c r="D43" s="15">
        <f>'Биланс на успех - природа'!D43</f>
        <v>9746</v>
      </c>
      <c r="E43" s="15">
        <f>'Биланс на успех - природа'!E43</f>
        <v>79.911446375860933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12196</v>
      </c>
      <c r="D45" s="15">
        <f>'Биланс на успех - природа'!D45</f>
        <v>9746</v>
      </c>
      <c r="E45" s="15">
        <f>'Биланс на успех - природа'!E45</f>
        <v>79.911446375860933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12196</v>
      </c>
      <c r="D47" s="15">
        <f>'Биланс на успех - природа'!D47</f>
        <v>9746</v>
      </c>
      <c r="E47" s="15">
        <f>'Биланс на успех - природа'!E47</f>
        <v>79.911446375860933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12196</v>
      </c>
      <c r="D49" s="15">
        <f>'Биланс на успех - природа'!D49</f>
        <v>9746</v>
      </c>
      <c r="E49" s="15">
        <f>'Биланс на успех - природа'!E49</f>
        <v>79.911446375860933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2022-04-27T12:46:19Z</cp:lastPrinted>
  <dcterms:created xsi:type="dcterms:W3CDTF">2008-02-12T15:15:13Z</dcterms:created>
  <dcterms:modified xsi:type="dcterms:W3CDTF">2022-04-27T12:49:52Z</dcterms:modified>
</cp:coreProperties>
</file>