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2" l="1"/>
  <c r="C33" i="22"/>
  <c r="C20" i="22"/>
  <c r="C12" i="22"/>
  <c r="C11" i="22" s="1"/>
  <c r="C32" i="22" s="1"/>
  <c r="C41" i="22" s="1"/>
  <c r="C43" i="22" s="1"/>
  <c r="C45" i="22" s="1"/>
  <c r="C49" i="22" l="1"/>
  <c r="C47" i="22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7" i="22"/>
  <c r="E37" i="20" s="1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0"/>
  <c r="E33" i="22"/>
  <c r="E33" i="20" s="1"/>
  <c r="D32" i="22" l="1"/>
  <c r="D11" i="20"/>
  <c r="E20" i="22"/>
  <c r="E20" i="20" s="1"/>
  <c r="E12" i="22"/>
  <c r="E12" i="20" s="1"/>
  <c r="D12" i="20"/>
  <c r="E11" i="22" l="1"/>
  <c r="E11" i="20" s="1"/>
  <c r="C11" i="20"/>
  <c r="D32" i="20"/>
  <c r="D41" i="22"/>
  <c r="D43" i="22" l="1"/>
  <c r="D41" i="20"/>
  <c r="C32" i="20"/>
  <c r="E32" i="22"/>
  <c r="E32" i="20" s="1"/>
  <c r="C41" i="20" l="1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<sst xmlns="http://schemas.openxmlformats.org/spreadsheetml/2006/main" count="147" uniqueCount="139">
  <si>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</si>
  <si>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</si>
  <si>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</si>
  <si>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</si>
  <si>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</si>
  <si>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</si>
  <si>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</si>
  <si>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</si>
  <si>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</si>
  <si>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</si>
  <si>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</si>
  <si>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</si>
  <si>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</si>
  <si>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</si>
  <si>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</si>
  <si>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</si>
  <si>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</si>
  <si>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</si>
  <si>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</si>
  <si>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</si>
  <si>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</si>
  <si>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</si>
  <si>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</si>
  <si>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</si>
  <si>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</si>
  <si>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</si>
  <si>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</si>
  <si>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</si>
  <si>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</si>
  <si>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</si>
  <si>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</si>
  <si>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</si>
  <si>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</si>
  <si>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</si>
  <si>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</si>
  <si>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</si>
  <si>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</si>
  <si>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</si>
  <si>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</si>
  <si>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</si>
  <si>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</si>
  <si>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</si>
  <si>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</si>
  <si>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</si>
  <si>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</si>
  <si>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</si>
  <si>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</si>
  <si>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</si>
  <si>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</si>
  <si>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</si>
  <si>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</si>
  <si>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</si>
  <si>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</si>
  <si>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</si>
  <si>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</si>
  <si>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</si>
  <si>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</si>
  <si>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</si>
  <si>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</si>
  <si>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</si>
  <si>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</si>
  <si>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</si>
  <si>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</si>
  <si>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</si>
  <si>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</si>
  <si>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</si>
  <si>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</si>
  <si>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</si>
  <si>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</si>
  <si>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</si>
  <si>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</si>
  <si>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</si>
  <si>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</si>
  <si>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</si>
  <si>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</si>
  <si>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</si>
  <si>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</si>
  <si>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</si>
  <si>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</si>
  <si>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</si>
  <si>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</si>
  <si>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</si>
  <si>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</si>
  <si>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</si>
  <si>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</si>
  <si>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</si>
  <si>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</si>
  <si>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</si>
  <si>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</si>
  <si>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</si>
  <si>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</si>
  <si>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</si>
  <si>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</si>
  <si>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</si>
  <si>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</si>
  <si>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</si>
  <si>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</si>
  <si>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</si>
  <si>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</si>
  <si>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</si>
  <si>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</si>
  <si>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</si>
  <si>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</si>
  <si>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</si>
  <si>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</si>
  <si>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</si>
  <si>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</si>
  <si>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</si>
  <si>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</si>
  <si>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</si>
  <si>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</si>
  <si>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</si>
  <si>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</si>
  <si>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</si>
  <si>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</si>
  <si>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</si>
  <si>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</si>
  <si>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</si>
  <si>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</si>
  <si>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</si>
  <si>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</si>
  <si>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</si>
  <si>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</si>
  <si>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</si>
  <si>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</si>
  <si>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</si>
  <si>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</si>
  <si>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</si>
  <si>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</si>
  <si>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</si>
  <si>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</si>
  <si>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</si>
  <si>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</si>
  <si>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</si>
  <si>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</si>
  <si>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</si>
  <si>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</si>
  <si>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</si>
  <si>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РЕПЛЕК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</si>
</sst>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7" workbookViewId="0">
      <selection activeCell="C18" sqref="C18:G19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91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91" t="s">
        <v>138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86">
        <v>4069927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87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2022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99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D44" sqref="D44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1" t="str">
        <f>'ФИ-Почетна'!$C$18</f>
        <v>РЕПЛЕК АД СКОПЈЕ</v>
      </c>
      <c r="D1" s="101"/>
      <c r="E1" s="101"/>
    </row>
    <row r="2" spans="1:7" ht="12.75" customHeight="1" x14ac:dyDescent="0.2">
      <c r="A2" s="37"/>
      <c r="B2" s="38" t="s">
        <v>100</v>
      </c>
      <c r="C2" s="32" t="str">
        <f>'ФИ-Почетна'!$C$22</f>
        <v>01.01 - 31.03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2022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137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29756.934999999998</v>
      </c>
      <c r="D11" s="15">
        <f>D12+D18+D19</f>
        <v>79780.784</v>
      </c>
      <c r="E11" s="15">
        <f>IF(C11&lt;=0,0,D11/C11*100)</f>
        <v>268.10820402034017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28271.366999999998</v>
      </c>
      <c r="D12" s="15">
        <f>SUM(D13:D14)</f>
        <v>78949.407999999996</v>
      </c>
      <c r="E12" s="15">
        <f t="shared" ref="E12:E49" si="0">IF(C12&lt;=0,0,D12/C12*100)</f>
        <v>279.25571480148096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28271.366999999998</v>
      </c>
      <c r="D13" s="17">
        <v>78949.407999999996</v>
      </c>
      <c r="E13" s="16">
        <f t="shared" si="0"/>
        <v>279.25571480148096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0</v>
      </c>
      <c r="D14" s="17">
        <v>0</v>
      </c>
      <c r="E14" s="16">
        <f t="shared" si="0"/>
        <v>0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0</v>
      </c>
      <c r="D16" s="17">
        <v>0</v>
      </c>
      <c r="E16" s="16">
        <f t="shared" si="0"/>
        <v>0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0</v>
      </c>
      <c r="D17" s="17">
        <v>0</v>
      </c>
      <c r="E17" s="16">
        <f t="shared" si="0"/>
        <v>0</v>
      </c>
      <c r="G17" s="36"/>
    </row>
    <row r="18" spans="1:7" ht="14.25" thickTop="1" thickBot="1" x14ac:dyDescent="0.25">
      <c r="A18" s="13">
        <v>6</v>
      </c>
      <c r="B18" s="22" t="s">
        <v>61</v>
      </c>
      <c r="C18" s="17">
        <v>15.834</v>
      </c>
      <c r="D18" s="17">
        <v>5.4770000000000003</v>
      </c>
      <c r="E18" s="16">
        <f t="shared" si="0"/>
        <v>34.590122521157006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1469.7339999999999</v>
      </c>
      <c r="D19" s="17">
        <v>825.899</v>
      </c>
      <c r="E19" s="16">
        <f t="shared" si="0"/>
        <v>56.193773839347806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28489.14512260208</v>
      </c>
      <c r="D20" s="15">
        <f>SUM(D21:D31)</f>
        <v>77451.683706031283</v>
      </c>
      <c r="E20" s="15">
        <f t="shared" si="0"/>
        <v>271.86383927183692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19468.739122602077</v>
      </c>
      <c r="D21" s="17">
        <v>61766.723706031305</v>
      </c>
      <c r="E21" s="16">
        <f t="shared" si="0"/>
        <v>317.2610373844073</v>
      </c>
      <c r="G21" s="36"/>
    </row>
    <row r="22" spans="1:7" ht="14.25" thickTop="1" thickBot="1" x14ac:dyDescent="0.25">
      <c r="A22" s="13">
        <v>10</v>
      </c>
      <c r="B22" s="23" t="s">
        <v>63</v>
      </c>
      <c r="C22" s="17">
        <v>2593.9839999999999</v>
      </c>
      <c r="D22" s="17">
        <v>3964.6390000000001</v>
      </c>
      <c r="E22" s="16">
        <f t="shared" si="0"/>
        <v>152.83976308257877</v>
      </c>
      <c r="G22" s="36"/>
    </row>
    <row r="23" spans="1:7" ht="27" thickTop="1" thickBot="1" x14ac:dyDescent="0.25">
      <c r="A23" s="13">
        <v>11</v>
      </c>
      <c r="B23" s="23" t="s">
        <v>64</v>
      </c>
      <c r="C23" s="17">
        <v>0</v>
      </c>
      <c r="D23" s="17">
        <v>0</v>
      </c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65</v>
      </c>
      <c r="C24" s="17">
        <v>2256.3690000000001</v>
      </c>
      <c r="D24" s="17">
        <v>1819.2460000000001</v>
      </c>
      <c r="E24" s="16">
        <f t="shared" si="0"/>
        <v>80.627149194125607</v>
      </c>
      <c r="G24" s="36"/>
    </row>
    <row r="25" spans="1:7" ht="14.25" thickTop="1" thickBot="1" x14ac:dyDescent="0.25">
      <c r="A25" s="13">
        <v>13</v>
      </c>
      <c r="B25" s="23" t="s">
        <v>66</v>
      </c>
      <c r="C25" s="17">
        <v>1475.096</v>
      </c>
      <c r="D25" s="17">
        <v>2095.5929999999998</v>
      </c>
      <c r="E25" s="16">
        <f t="shared" si="0"/>
        <v>142.06485543991712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2387.9470000000001</v>
      </c>
      <c r="D26" s="17">
        <v>6300.3959999999997</v>
      </c>
      <c r="E26" s="16">
        <f t="shared" si="0"/>
        <v>263.84153417140328</v>
      </c>
      <c r="G26" s="36"/>
    </row>
    <row r="27" spans="1:7" ht="14.25" thickTop="1" thickBot="1" x14ac:dyDescent="0.25">
      <c r="A27" s="13">
        <v>15</v>
      </c>
      <c r="B27" s="22" t="s">
        <v>67</v>
      </c>
      <c r="C27" s="17">
        <v>279.18</v>
      </c>
      <c r="D27" s="17">
        <v>1497.0830000000001</v>
      </c>
      <c r="E27" s="16">
        <f t="shared" si="0"/>
        <v>536.2429257110108</v>
      </c>
      <c r="G27" s="36"/>
    </row>
    <row r="28" spans="1:7" ht="27" thickTop="1" thickBot="1" x14ac:dyDescent="0.25">
      <c r="A28" s="13">
        <v>16</v>
      </c>
      <c r="B28" s="23" t="s">
        <v>68</v>
      </c>
      <c r="C28" s="17">
        <v>0</v>
      </c>
      <c r="D28" s="17">
        <v>0</v>
      </c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17">
        <v>0</v>
      </c>
      <c r="D29" s="17">
        <v>0</v>
      </c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>
        <v>0</v>
      </c>
      <c r="D30" s="17">
        <v>0</v>
      </c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17">
        <v>27.83</v>
      </c>
      <c r="D31" s="17">
        <v>8.0030000000000001</v>
      </c>
      <c r="E31" s="16">
        <f t="shared" si="0"/>
        <v>28.756737333812431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1267.7898773979177</v>
      </c>
      <c r="D32" s="19">
        <f>D11-D20-D16+D17</f>
        <v>2329.1002939687169</v>
      </c>
      <c r="E32" s="19">
        <f t="shared" si="0"/>
        <v>183.71343197258298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76000</v>
      </c>
      <c r="D33" s="19">
        <f>D34+D35+D36</f>
        <v>80315.493000000002</v>
      </c>
      <c r="E33" s="15">
        <f t="shared" si="0"/>
        <v>105.67828026315789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17">
        <v>76000</v>
      </c>
      <c r="D34" s="17">
        <v>80315.493000000002</v>
      </c>
      <c r="E34" s="16">
        <f t="shared" si="0"/>
        <v>105.67828026315789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17">
        <v>0</v>
      </c>
      <c r="D35" s="17">
        <v>0</v>
      </c>
      <c r="E35" s="16">
        <f t="shared" si="0"/>
        <v>0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17">
        <v>0</v>
      </c>
      <c r="D36" s="17">
        <v>0</v>
      </c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464.94499999999999</v>
      </c>
      <c r="D37" s="15">
        <f>D38+D39+D40</f>
        <v>241.65100000000001</v>
      </c>
      <c r="E37" s="15">
        <f t="shared" si="0"/>
        <v>51.974104463968864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17">
        <v>464.94499999999999</v>
      </c>
      <c r="D38" s="17">
        <v>241.65100000000001</v>
      </c>
      <c r="E38" s="16">
        <f t="shared" si="0"/>
        <v>51.974104463968864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17">
        <v>0</v>
      </c>
      <c r="D39" s="17">
        <v>0</v>
      </c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17">
        <v>0</v>
      </c>
      <c r="D40" s="17">
        <v>0</v>
      </c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f>C32+C33-C37</f>
        <v>76802.844877397903</v>
      </c>
      <c r="D41" s="15">
        <f>D32+D33-D37</f>
        <v>82402.942293968721</v>
      </c>
      <c r="E41" s="15">
        <f t="shared" si="0"/>
        <v>107.29152341363184</v>
      </c>
      <c r="G41" s="36"/>
    </row>
    <row r="42" spans="1:7" ht="14.25" thickTop="1" thickBot="1" x14ac:dyDescent="0.25">
      <c r="A42" s="13">
        <v>24</v>
      </c>
      <c r="B42" s="22" t="s">
        <v>73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76802.844877397903</v>
      </c>
      <c r="D43" s="15">
        <f>D41+D42</f>
        <v>82402.942293968721</v>
      </c>
      <c r="E43" s="15">
        <f t="shared" si="0"/>
        <v>107.29152341363184</v>
      </c>
    </row>
    <row r="44" spans="1:7" ht="14.25" thickTop="1" thickBot="1" x14ac:dyDescent="0.25">
      <c r="A44" s="13">
        <v>26</v>
      </c>
      <c r="B44" s="23" t="s">
        <v>5</v>
      </c>
      <c r="C44" s="17">
        <v>150.327</v>
      </c>
      <c r="D44" s="17">
        <v>60.715000000000003</v>
      </c>
      <c r="E44" s="16">
        <f t="shared" si="0"/>
        <v>40.38861947620854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76652.517877397899</v>
      </c>
      <c r="D45" s="15">
        <f>D43-D44</f>
        <v>82342.227293968725</v>
      </c>
      <c r="E45" s="15">
        <f t="shared" si="0"/>
        <v>107.42272996912018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f>C45-C46</f>
        <v>76652.517877397899</v>
      </c>
      <c r="D47" s="15">
        <f>D45-D46</f>
        <v>82342.227293968725</v>
      </c>
      <c r="E47" s="15">
        <f t="shared" si="0"/>
        <v>107.42272996912018</v>
      </c>
    </row>
    <row r="48" spans="1:7" ht="14.25" thickTop="1" thickBot="1" x14ac:dyDescent="0.25">
      <c r="A48" s="13">
        <v>30</v>
      </c>
      <c r="B48" s="22" t="s">
        <v>76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f>C45+C48</f>
        <v>76652.517877397899</v>
      </c>
      <c r="D49" s="15">
        <f>D45+D48</f>
        <v>82342.227293968725</v>
      </c>
      <c r="E49" s="15">
        <f t="shared" si="0"/>
        <v>107.42272996912018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РЕПЛЕК АД СКОПЈЕ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01.01 - 31.03</v>
      </c>
      <c r="D3" s="28" t="s">
        <v>103</v>
      </c>
      <c r="E3" s="29">
        <f>'ФИ-Почетна'!$C$23</f>
        <v>2022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29756.934999999998</v>
      </c>
      <c r="D11" s="15">
        <f>'Биланс на успех - природа'!D11</f>
        <v>79780.784</v>
      </c>
      <c r="E11" s="15">
        <f>'Биланс на успех - природа'!E11</f>
        <v>268.10820402034017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28271.366999999998</v>
      </c>
      <c r="D12" s="15">
        <f>'Биланс на успех - природа'!D12</f>
        <v>78949.407999999996</v>
      </c>
      <c r="E12" s="15">
        <f>'Биланс на успех - природа'!E12</f>
        <v>279.25571480148096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28271.366999999998</v>
      </c>
      <c r="D13" s="17">
        <f>'Биланс на успех - природа'!D13</f>
        <v>78949.407999999996</v>
      </c>
      <c r="E13" s="16">
        <f>'Биланс на успех - природа'!E13</f>
        <v>279.25571480148096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0</v>
      </c>
      <c r="D14" s="17">
        <f>'Биланс на успех - природа'!D14</f>
        <v>0</v>
      </c>
      <c r="E14" s="16">
        <f>'Биланс на успех - природа'!E14</f>
        <v>0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0</v>
      </c>
      <c r="D16" s="17">
        <f>'Биланс на успех - природа'!D16</f>
        <v>0</v>
      </c>
      <c r="E16" s="16">
        <f>'Биланс на успех - природа'!E16</f>
        <v>0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0</v>
      </c>
      <c r="D17" s="17">
        <f>'Биланс на успех - природа'!D17</f>
        <v>0</v>
      </c>
      <c r="E17" s="16">
        <f>'Биланс на успех - природа'!E17</f>
        <v>0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15.834</v>
      </c>
      <c r="D18" s="17">
        <f>'Биланс на успех - природа'!D18</f>
        <v>5.4770000000000003</v>
      </c>
      <c r="E18" s="16">
        <f>'Биланс на успех - природа'!E18</f>
        <v>34.590122521157006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1469.7339999999999</v>
      </c>
      <c r="D19" s="17">
        <f>'Биланс на успех - природа'!D19</f>
        <v>825.899</v>
      </c>
      <c r="E19" s="16">
        <f>'Биланс на успех - природа'!E19</f>
        <v>56.193773839347806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28489.14512260208</v>
      </c>
      <c r="D20" s="15">
        <f>'Биланс на успех - природа'!D20</f>
        <v>77451.683706031283</v>
      </c>
      <c r="E20" s="15">
        <f>'Биланс на успех - природа'!E20</f>
        <v>271.86383927183692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19468.739122602077</v>
      </c>
      <c r="D21" s="17">
        <f>'Биланс на успех - природа'!D21</f>
        <v>61766.723706031305</v>
      </c>
      <c r="E21" s="16">
        <f>'Биланс на успех - природа'!E21</f>
        <v>317.2610373844073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2593.9839999999999</v>
      </c>
      <c r="D22" s="17">
        <f>'Биланс на успех - природа'!D22</f>
        <v>3964.6390000000001</v>
      </c>
      <c r="E22" s="16">
        <f>'Биланс на успех - природа'!E22</f>
        <v>152.83976308257877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2256.3690000000001</v>
      </c>
      <c r="D24" s="17">
        <f>'Биланс на успех - природа'!D24</f>
        <v>1819.2460000000001</v>
      </c>
      <c r="E24" s="16">
        <f>'Биланс на успех - природа'!E24</f>
        <v>80.627149194125607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1475.096</v>
      </c>
      <c r="D25" s="17">
        <f>'Биланс на успех - природа'!D25</f>
        <v>2095.5929999999998</v>
      </c>
      <c r="E25" s="16">
        <f>'Биланс на успех - природа'!E25</f>
        <v>142.06485543991712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2387.9470000000001</v>
      </c>
      <c r="D26" s="17">
        <f>'Биланс на успех - природа'!D26</f>
        <v>6300.3959999999997</v>
      </c>
      <c r="E26" s="16">
        <f>'Биланс на успех - природа'!E26</f>
        <v>263.84153417140328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279.18</v>
      </c>
      <c r="D27" s="17">
        <f>'Биланс на успех - природа'!D27</f>
        <v>1497.0830000000001</v>
      </c>
      <c r="E27" s="16">
        <f>'Биланс на успех - природа'!E27</f>
        <v>536.2429257110108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27.83</v>
      </c>
      <c r="D31" s="17">
        <f>'Биланс на успех - природа'!D31</f>
        <v>8.0030000000000001</v>
      </c>
      <c r="E31" s="16">
        <f>'Биланс на успех - природа'!E31</f>
        <v>28.756737333812431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1267.7898773979177</v>
      </c>
      <c r="D32" s="19">
        <f>'Биланс на успех - природа'!D32</f>
        <v>2329.1002939687169</v>
      </c>
      <c r="E32" s="19">
        <f>'Биланс на успех - природа'!E32</f>
        <v>183.71343197258298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76000</v>
      </c>
      <c r="D33" s="19">
        <f>'Биланс на успех - природа'!D33</f>
        <v>80315.493000000002</v>
      </c>
      <c r="E33" s="15">
        <f>'Биланс на успех - природа'!E33</f>
        <v>105.67828026315789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76000</v>
      </c>
      <c r="D34" s="17">
        <f>'Биланс на успех - природа'!D34</f>
        <v>80315.493000000002</v>
      </c>
      <c r="E34" s="16">
        <f>'Биланс на успех - природа'!E34</f>
        <v>105.67828026315789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464.94499999999999</v>
      </c>
      <c r="D37" s="15">
        <f>'Биланс на успех - природа'!D37</f>
        <v>241.65100000000001</v>
      </c>
      <c r="E37" s="15">
        <f>'Биланс на успех - природа'!E37</f>
        <v>51.974104463968864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464.94499999999999</v>
      </c>
      <c r="D38" s="17">
        <f>'Биланс на успех - природа'!D38</f>
        <v>241.65100000000001</v>
      </c>
      <c r="E38" s="16">
        <f>'Биланс на успех - природа'!E38</f>
        <v>51.974104463968864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76802.844877397903</v>
      </c>
      <c r="D41" s="15">
        <f>'Биланс на успех - природа'!D41</f>
        <v>82402.942293968721</v>
      </c>
      <c r="E41" s="15">
        <f>'Биланс на успех - природа'!E41</f>
        <v>107.29152341363184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76802.844877397903</v>
      </c>
      <c r="D43" s="15">
        <f>'Биланс на успех - природа'!D43</f>
        <v>82402.942293968721</v>
      </c>
      <c r="E43" s="15">
        <f>'Биланс на успех - природа'!E43</f>
        <v>107.29152341363184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150.327</v>
      </c>
      <c r="D44" s="17">
        <f>'Биланс на успех - природа'!D44</f>
        <v>60.715000000000003</v>
      </c>
      <c r="E44" s="16">
        <f>'Биланс на успех - природа'!E44</f>
        <v>40.38861947620854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76652.517877397899</v>
      </c>
      <c r="D45" s="15">
        <f>'Биланс на успех - природа'!D45</f>
        <v>82342.227293968725</v>
      </c>
      <c r="E45" s="15">
        <f>'Биланс на успех - природа'!E45</f>
        <v>107.42272996912018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76652.517877397899</v>
      </c>
      <c r="D47" s="15">
        <f>'Биланс на успех - природа'!D47</f>
        <v>82342.227293968725</v>
      </c>
      <c r="E47" s="15">
        <f>'Биланс на успех - природа'!E47</f>
        <v>107.42272996912018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76652.517877397899</v>
      </c>
      <c r="D49" s="15">
        <f>'Биланс на успех - природа'!D49</f>
        <v>82342.227293968725</v>
      </c>
      <c r="E49" s="15">
        <f>'Биланс на успех - природа'!E49</f>
        <v>107.42272996912018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it-3</cp:lastModifiedBy>
  <cp:lastPrinted>2014-04-09T12:32:58Z</cp:lastPrinted>
  <dcterms:created xsi:type="dcterms:W3CDTF">2008-02-12T15:15:13Z</dcterms:created>
  <dcterms:modified xsi:type="dcterms:W3CDTF">2022-05-03T13:40:28Z</dcterms:modified>
</cp:coreProperties>
</file>