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ZA KATICA\Compliance\Makedonska berza\31.12.2022\"/>
    </mc:Choice>
  </mc:AlternateContent>
  <bookViews>
    <workbookView xWindow="90" yWindow="-180" windowWidth="11820" windowHeight="12540" tabRatio="898"/>
  </bookViews>
  <sheets>
    <sheet name="ФИ-Почетна" sheetId="8" r:id="rId1"/>
    <sheet name="Биланс на состојба" sheetId="1" r:id="rId2"/>
    <sheet name="Биланс на успех" sheetId="5" r:id="rId3"/>
    <sheet name="Извештај за сеопфатна добивка" sheetId="13" r:id="rId4"/>
    <sheet name="Извештај за паричен тек" sheetId="7" r:id="rId5"/>
    <sheet name="Извештај за промена во главнина" sheetId="15" r:id="rId6"/>
    <sheet name="BALANCE SHEET" sheetId="10" r:id="rId7"/>
    <sheet name="INCOME STATEMENT" sheetId="12" r:id="rId8"/>
    <sheet name="COMPREHENSIVE INCOME" sheetId="14" r:id="rId9"/>
    <sheet name="CASH FLOWS" sheetId="11" r:id="rId10"/>
    <sheet name="EQUITY" sheetId="16" r:id="rId11"/>
  </sheets>
  <externalReferences>
    <externalReference r:id="rId12"/>
    <externalReference r:id="rId13"/>
    <externalReference r:id="rId14"/>
  </externalReferences>
  <definedNames>
    <definedName name="Excel_BuiltIn_Print_Area_1" localSheetId="10">[1]БС!#REF!</definedName>
    <definedName name="Excel_BuiltIn_Print_Area_1" localSheetId="0">[1]БС!#REF!</definedName>
    <definedName name="Excel_BuiltIn_Print_Area_1">[1]БС!#REF!</definedName>
    <definedName name="_xlnm.Print_Area" localSheetId="10">EQUITY!$A$1:$S$87</definedName>
    <definedName name="_xlnm.Print_Area" localSheetId="7">'INCOME STATEMENT'!$A$1:$D$41</definedName>
    <definedName name="_xlnm.Print_Area" localSheetId="1">'Биланс на состојба'!$A$1:$D$62</definedName>
    <definedName name="_xlnm.Print_Area" localSheetId="5">'Извештај за промена во главнина'!$A$1:$S$89</definedName>
    <definedName name="_xlnm.Print_Area" localSheetId="3">'Извештај за сеопфатна добивка'!$A$1:$D$46</definedName>
    <definedName name="_xlnm.Print_Area" localSheetId="0">'ФИ-Почетна'!$A$1:$H$35</definedName>
    <definedName name="_xlnm.Print_Titles" localSheetId="6">'BALANCE SHEET'!$7:$9</definedName>
    <definedName name="_xlnm.Print_Titles" localSheetId="9">'CASH FLOWS'!$7:$8</definedName>
    <definedName name="_xlnm.Print_Titles" localSheetId="10">EQUITY!$A:$A,EQUITY!$4:$5</definedName>
    <definedName name="_xlnm.Print_Titles" localSheetId="1">'Биланс на состојба'!$1:$9</definedName>
    <definedName name="_xlnm.Print_Titles" localSheetId="4">'Извештај за паричен тек'!$1:$8</definedName>
    <definedName name="_xlnm.Print_Titles" localSheetId="5">'Извештај за промена во главнина'!$A:$A,'Извештај за промена во главнина'!$4:$5</definedName>
    <definedName name="_xlnm.Print_Titles" localSheetId="3">'Извештај за сеопфатна добивка'!$3:$9</definedName>
    <definedName name="table452a_4" localSheetId="10">#REF!</definedName>
    <definedName name="table452a_4">#REF!</definedName>
    <definedName name="table452b_4" localSheetId="10">#REF!</definedName>
    <definedName name="table452b_4">#REF!</definedName>
  </definedNames>
  <calcPr calcId="152511"/>
</workbook>
</file>

<file path=xl/calcChain.xml><?xml version="1.0" encoding="utf-8"?>
<calcChain xmlns="http://schemas.openxmlformats.org/spreadsheetml/2006/main">
  <c r="D36" i="13" l="1"/>
  <c r="D37" i="13"/>
  <c r="D19" i="13"/>
  <c r="S75" i="15"/>
  <c r="S76" i="15"/>
  <c r="S77" i="15"/>
  <c r="S78" i="15"/>
  <c r="S79" i="15"/>
  <c r="S80" i="15"/>
  <c r="Q75" i="15"/>
  <c r="Q76" i="15"/>
  <c r="Q77" i="15"/>
  <c r="Q78" i="15"/>
  <c r="Q79" i="15"/>
  <c r="Q80" i="15"/>
  <c r="D10" i="13"/>
  <c r="C10" i="13"/>
  <c r="C25" i="13"/>
  <c r="C26" i="13"/>
  <c r="C50" i="1"/>
  <c r="C40" i="1"/>
  <c r="C38" i="1"/>
  <c r="C16" i="1"/>
  <c r="C11" i="1"/>
  <c r="C28" i="5"/>
  <c r="D37" i="5"/>
  <c r="C25" i="5"/>
  <c r="Q70" i="15" l="1"/>
  <c r="S70" i="15" s="1"/>
  <c r="C77" i="7" l="1"/>
  <c r="Q83" i="15"/>
  <c r="S83" i="15" s="1"/>
  <c r="Q82" i="15"/>
  <c r="S82" i="15" s="1"/>
  <c r="R81" i="15"/>
  <c r="P81" i="15"/>
  <c r="P74" i="15" s="1"/>
  <c r="P85" i="15" s="1"/>
  <c r="O81" i="15"/>
  <c r="O74" i="15" s="1"/>
  <c r="O85" i="15" s="1"/>
  <c r="N81" i="15"/>
  <c r="N74" i="15" s="1"/>
  <c r="N85" i="15" s="1"/>
  <c r="M81" i="15"/>
  <c r="L81" i="15"/>
  <c r="L74" i="15" s="1"/>
  <c r="L85" i="15" s="1"/>
  <c r="K81" i="15"/>
  <c r="K74" i="15" s="1"/>
  <c r="K85" i="15" s="1"/>
  <c r="J81" i="15"/>
  <c r="J74" i="15" s="1"/>
  <c r="J85" i="15" s="1"/>
  <c r="I81" i="15"/>
  <c r="I74" i="15" s="1"/>
  <c r="I85" i="15" s="1"/>
  <c r="H81" i="15"/>
  <c r="H74" i="15" s="1"/>
  <c r="H85" i="15" s="1"/>
  <c r="G81" i="15"/>
  <c r="G74" i="15" s="1"/>
  <c r="G85" i="15" s="1"/>
  <c r="F81" i="15"/>
  <c r="F74" i="15" s="1"/>
  <c r="F85" i="15" s="1"/>
  <c r="E81" i="15"/>
  <c r="D81" i="15"/>
  <c r="D74" i="15" s="1"/>
  <c r="D85" i="15" s="1"/>
  <c r="C81" i="15"/>
  <c r="C74" i="15" s="1"/>
  <c r="C85" i="15" s="1"/>
  <c r="B81" i="15"/>
  <c r="R77" i="15"/>
  <c r="O77" i="15"/>
  <c r="R76" i="15"/>
  <c r="M74" i="15"/>
  <c r="M85" i="15" s="1"/>
  <c r="E74" i="15"/>
  <c r="E85" i="15" s="1"/>
  <c r="Q69" i="15"/>
  <c r="S69" i="15" s="1"/>
  <c r="S68" i="15" s="1"/>
  <c r="R68" i="15"/>
  <c r="P68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B68" i="15"/>
  <c r="S60" i="15"/>
  <c r="R60" i="15"/>
  <c r="R54" i="15" s="1"/>
  <c r="R53" i="15" s="1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R55" i="15"/>
  <c r="P55" i="15"/>
  <c r="P54" i="15" s="1"/>
  <c r="O55" i="15"/>
  <c r="N55" i="15"/>
  <c r="N54" i="15" s="1"/>
  <c r="N53" i="15" s="1"/>
  <c r="M55" i="15"/>
  <c r="M54" i="15" s="1"/>
  <c r="M53" i="15" s="1"/>
  <c r="L55" i="15"/>
  <c r="L54" i="15" s="1"/>
  <c r="K55" i="15"/>
  <c r="J55" i="15"/>
  <c r="J54" i="15" s="1"/>
  <c r="J53" i="15" s="1"/>
  <c r="I55" i="15"/>
  <c r="I54" i="15" s="1"/>
  <c r="I53" i="15" s="1"/>
  <c r="H55" i="15"/>
  <c r="H54" i="15" s="1"/>
  <c r="G55" i="15"/>
  <c r="F55" i="15"/>
  <c r="F54" i="15" s="1"/>
  <c r="F53" i="15" s="1"/>
  <c r="E55" i="15"/>
  <c r="E54" i="15" s="1"/>
  <c r="E53" i="15" s="1"/>
  <c r="D55" i="15"/>
  <c r="D54" i="15" s="1"/>
  <c r="C55" i="15"/>
  <c r="B55" i="15"/>
  <c r="Q55" i="15" s="1"/>
  <c r="S55" i="15" s="1"/>
  <c r="O54" i="15"/>
  <c r="O53" i="15" s="1"/>
  <c r="K54" i="15"/>
  <c r="K53" i="15" s="1"/>
  <c r="G54" i="15"/>
  <c r="C54" i="15"/>
  <c r="C53" i="15" s="1"/>
  <c r="Q52" i="15"/>
  <c r="S52" i="15" s="1"/>
  <c r="Q51" i="15"/>
  <c r="S51" i="15" s="1"/>
  <c r="Q43" i="15"/>
  <c r="S43" i="15" s="1"/>
  <c r="Q42" i="15"/>
  <c r="S42" i="15" s="1"/>
  <c r="R41" i="15"/>
  <c r="P41" i="15"/>
  <c r="P34" i="15" s="1"/>
  <c r="P45" i="15" s="1"/>
  <c r="O41" i="15"/>
  <c r="N41" i="15"/>
  <c r="N34" i="15" s="1"/>
  <c r="N45" i="15" s="1"/>
  <c r="M41" i="15"/>
  <c r="L41" i="15"/>
  <c r="L34" i="15" s="1"/>
  <c r="L45" i="15" s="1"/>
  <c r="K41" i="15"/>
  <c r="J41" i="15"/>
  <c r="J34" i="15" s="1"/>
  <c r="J45" i="15" s="1"/>
  <c r="I41" i="15"/>
  <c r="H41" i="15"/>
  <c r="H34" i="15" s="1"/>
  <c r="H45" i="15" s="1"/>
  <c r="G41" i="15"/>
  <c r="F41" i="15"/>
  <c r="F34" i="15" s="1"/>
  <c r="F45" i="15" s="1"/>
  <c r="E41" i="15"/>
  <c r="D41" i="15"/>
  <c r="D34" i="15" s="1"/>
  <c r="D45" i="15" s="1"/>
  <c r="C41" i="15"/>
  <c r="B41" i="15"/>
  <c r="S37" i="15"/>
  <c r="R37" i="15"/>
  <c r="R36" i="15" s="1"/>
  <c r="R34" i="15" s="1"/>
  <c r="R45" i="15" s="1"/>
  <c r="Q37" i="15"/>
  <c r="Q36" i="15" s="1"/>
  <c r="S36" i="15"/>
  <c r="O34" i="15"/>
  <c r="O45" i="15" s="1"/>
  <c r="M34" i="15"/>
  <c r="M45" i="15" s="1"/>
  <c r="K34" i="15"/>
  <c r="K45" i="15" s="1"/>
  <c r="I34" i="15"/>
  <c r="I45" i="15" s="1"/>
  <c r="G34" i="15"/>
  <c r="G45" i="15" s="1"/>
  <c r="E34" i="15"/>
  <c r="E45" i="15" s="1"/>
  <c r="C34" i="15"/>
  <c r="C45" i="15" s="1"/>
  <c r="Q30" i="15"/>
  <c r="S30" i="15" s="1"/>
  <c r="Q29" i="15"/>
  <c r="S29" i="15" s="1"/>
  <c r="R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S15" i="15"/>
  <c r="R15" i="15"/>
  <c r="Q15" i="15"/>
  <c r="P15" i="15"/>
  <c r="O15" i="15"/>
  <c r="N15" i="15"/>
  <c r="M15" i="15"/>
  <c r="M14" i="15" s="1"/>
  <c r="M13" i="15" s="1"/>
  <c r="L15" i="15"/>
  <c r="L14" i="15" s="1"/>
  <c r="L13" i="15" s="1"/>
  <c r="K15" i="15"/>
  <c r="J15" i="15"/>
  <c r="I15" i="15"/>
  <c r="H15" i="15"/>
  <c r="G15" i="15"/>
  <c r="F15" i="15"/>
  <c r="E15" i="15"/>
  <c r="E14" i="15" s="1"/>
  <c r="E13" i="15" s="1"/>
  <c r="D15" i="15"/>
  <c r="D14" i="15" s="1"/>
  <c r="D13" i="15" s="1"/>
  <c r="C15" i="15"/>
  <c r="B15" i="15"/>
  <c r="Q14" i="15"/>
  <c r="P14" i="15"/>
  <c r="P13" i="15" s="1"/>
  <c r="P10" i="15" s="1"/>
  <c r="P32" i="15" s="1"/>
  <c r="I14" i="15"/>
  <c r="I13" i="15" s="1"/>
  <c r="I10" i="15" s="1"/>
  <c r="I32" i="15" s="1"/>
  <c r="H14" i="15"/>
  <c r="H13" i="15" s="1"/>
  <c r="H10" i="15" s="1"/>
  <c r="H32" i="15" s="1"/>
  <c r="Q11" i="15"/>
  <c r="S11" i="15" s="1"/>
  <c r="C91" i="7"/>
  <c r="B91" i="7"/>
  <c r="B77" i="7"/>
  <c r="C41" i="7"/>
  <c r="C61" i="7" s="1"/>
  <c r="C63" i="7" s="1"/>
  <c r="B41" i="7"/>
  <c r="B61" i="7" s="1"/>
  <c r="B63" i="7" s="1"/>
  <c r="C19" i="13"/>
  <c r="C12" i="13" s="1"/>
  <c r="D29" i="13"/>
  <c r="C29" i="13"/>
  <c r="D21" i="13"/>
  <c r="D38" i="13" s="1"/>
  <c r="D14" i="13"/>
  <c r="D12" i="13" s="1"/>
  <c r="C14" i="13"/>
  <c r="D13" i="13"/>
  <c r="C13" i="13"/>
  <c r="D51" i="1"/>
  <c r="D53" i="1" s="1"/>
  <c r="C51" i="1"/>
  <c r="C53" i="1" s="1"/>
  <c r="D42" i="1"/>
  <c r="D54" i="1" s="1"/>
  <c r="C42" i="1"/>
  <c r="C54" i="1" s="1"/>
  <c r="D27" i="1"/>
  <c r="C27" i="1"/>
  <c r="D35" i="5"/>
  <c r="C35" i="5"/>
  <c r="D15" i="5"/>
  <c r="C15" i="5"/>
  <c r="D12" i="5"/>
  <c r="C12" i="5"/>
  <c r="G53" i="15" l="1"/>
  <c r="G50" i="15" s="1"/>
  <c r="G72" i="15" s="1"/>
  <c r="C94" i="7"/>
  <c r="B94" i="7"/>
  <c r="C27" i="5"/>
  <c r="C29" i="5" s="1"/>
  <c r="C31" i="5" s="1"/>
  <c r="D27" i="5"/>
  <c r="D29" i="5" s="1"/>
  <c r="D31" i="5" s="1"/>
  <c r="C37" i="13"/>
  <c r="C36" i="13"/>
  <c r="I46" i="15"/>
  <c r="I48" i="15" s="1"/>
  <c r="D10" i="15"/>
  <c r="D32" i="15" s="1"/>
  <c r="D46" i="15" s="1"/>
  <c r="D48" i="15" s="1"/>
  <c r="D86" i="15" s="1"/>
  <c r="D31" i="15"/>
  <c r="L10" i="15"/>
  <c r="L32" i="15" s="1"/>
  <c r="L31" i="15"/>
  <c r="E10" i="15"/>
  <c r="E32" i="15" s="1"/>
  <c r="E31" i="15"/>
  <c r="M10" i="15"/>
  <c r="M32" i="15" s="1"/>
  <c r="M31" i="15"/>
  <c r="E46" i="15"/>
  <c r="E48" i="15" s="1"/>
  <c r="M46" i="15"/>
  <c r="M48" i="15" s="1"/>
  <c r="M86" i="15" s="1"/>
  <c r="H46" i="15"/>
  <c r="H48" i="15" s="1"/>
  <c r="H86" i="15" s="1"/>
  <c r="L46" i="15"/>
  <c r="L48" i="15" s="1"/>
  <c r="P46" i="15"/>
  <c r="P48" i="15" s="1"/>
  <c r="E86" i="15"/>
  <c r="B14" i="15"/>
  <c r="B13" i="15" s="1"/>
  <c r="B31" i="15" s="1"/>
  <c r="F14" i="15"/>
  <c r="F13" i="15" s="1"/>
  <c r="J14" i="15"/>
  <c r="J13" i="15" s="1"/>
  <c r="Q13" i="15" s="1"/>
  <c r="N14" i="15"/>
  <c r="N13" i="15" s="1"/>
  <c r="R14" i="15"/>
  <c r="R13" i="15" s="1"/>
  <c r="H31" i="15"/>
  <c r="P31" i="15"/>
  <c r="Q81" i="15"/>
  <c r="S81" i="15" s="1"/>
  <c r="S74" i="15" s="1"/>
  <c r="S85" i="15" s="1"/>
  <c r="C14" i="15"/>
  <c r="C13" i="15" s="1"/>
  <c r="K14" i="15"/>
  <c r="K13" i="15" s="1"/>
  <c r="S14" i="15"/>
  <c r="I31" i="15"/>
  <c r="D53" i="15"/>
  <c r="H53" i="15"/>
  <c r="L53" i="15"/>
  <c r="L71" i="15" s="1"/>
  <c r="P53" i="15"/>
  <c r="P71" i="15" s="1"/>
  <c r="G14" i="15"/>
  <c r="G13" i="15" s="1"/>
  <c r="O14" i="15"/>
  <c r="O13" i="15" s="1"/>
  <c r="Q41" i="15"/>
  <c r="S41" i="15" s="1"/>
  <c r="S34" i="15" s="1"/>
  <c r="S45" i="15" s="1"/>
  <c r="B34" i="15"/>
  <c r="B45" i="15" s="1"/>
  <c r="B54" i="15"/>
  <c r="R74" i="15"/>
  <c r="R85" i="15" s="1"/>
  <c r="Q74" i="15"/>
  <c r="Q85" i="15" s="1"/>
  <c r="B74" i="15"/>
  <c r="B85" i="15" s="1"/>
  <c r="O50" i="15"/>
  <c r="O72" i="15" s="1"/>
  <c r="O71" i="15"/>
  <c r="D50" i="15"/>
  <c r="D72" i="15" s="1"/>
  <c r="D71" i="15"/>
  <c r="H71" i="15"/>
  <c r="H50" i="15"/>
  <c r="H72" i="15" s="1"/>
  <c r="P50" i="15"/>
  <c r="P72" i="15" s="1"/>
  <c r="P86" i="15" s="1"/>
  <c r="Q54" i="15"/>
  <c r="S54" i="15" s="1"/>
  <c r="J50" i="15"/>
  <c r="J72" i="15" s="1"/>
  <c r="J71" i="15"/>
  <c r="R50" i="15"/>
  <c r="R72" i="15" s="1"/>
  <c r="R71" i="15"/>
  <c r="E71" i="15"/>
  <c r="E50" i="15"/>
  <c r="E72" i="15" s="1"/>
  <c r="I71" i="15"/>
  <c r="I50" i="15"/>
  <c r="I72" i="15" s="1"/>
  <c r="I86" i="15" s="1"/>
  <c r="M71" i="15"/>
  <c r="M50" i="15"/>
  <c r="M72" i="15" s="1"/>
  <c r="C71" i="15"/>
  <c r="C50" i="15"/>
  <c r="C72" i="15" s="1"/>
  <c r="K50" i="15"/>
  <c r="K72" i="15" s="1"/>
  <c r="K71" i="15"/>
  <c r="F71" i="15"/>
  <c r="F50" i="15"/>
  <c r="F72" i="15" s="1"/>
  <c r="N71" i="15"/>
  <c r="N50" i="15"/>
  <c r="N72" i="15" s="1"/>
  <c r="B53" i="15"/>
  <c r="Q68" i="15"/>
  <c r="Q34" i="15"/>
  <c r="Q45" i="15" s="1"/>
  <c r="B10" i="15"/>
  <c r="B32" i="15" s="1"/>
  <c r="S28" i="15"/>
  <c r="Q28" i="15"/>
  <c r="C38" i="13"/>
  <c r="G71" i="15" l="1"/>
  <c r="S13" i="15"/>
  <c r="Q31" i="15"/>
  <c r="L50" i="15"/>
  <c r="L72" i="15" s="1"/>
  <c r="L86" i="15" s="1"/>
  <c r="B46" i="15"/>
  <c r="B48" i="15" s="1"/>
  <c r="B86" i="15" s="1"/>
  <c r="C10" i="15"/>
  <c r="C32" i="15" s="1"/>
  <c r="C46" i="15" s="1"/>
  <c r="C48" i="15" s="1"/>
  <c r="C86" i="15" s="1"/>
  <c r="C31" i="15"/>
  <c r="N10" i="15"/>
  <c r="N32" i="15" s="1"/>
  <c r="N46" i="15" s="1"/>
  <c r="N48" i="15" s="1"/>
  <c r="N86" i="15" s="1"/>
  <c r="N31" i="15"/>
  <c r="O10" i="15"/>
  <c r="O32" i="15" s="1"/>
  <c r="O46" i="15" s="1"/>
  <c r="O48" i="15" s="1"/>
  <c r="O86" i="15" s="1"/>
  <c r="O31" i="15"/>
  <c r="F10" i="15"/>
  <c r="F32" i="15" s="1"/>
  <c r="F46" i="15" s="1"/>
  <c r="F48" i="15" s="1"/>
  <c r="F86" i="15" s="1"/>
  <c r="F31" i="15"/>
  <c r="J10" i="15"/>
  <c r="J32" i="15" s="1"/>
  <c r="J46" i="15" s="1"/>
  <c r="J48" i="15" s="1"/>
  <c r="J86" i="15" s="1"/>
  <c r="J31" i="15"/>
  <c r="G10" i="15"/>
  <c r="G32" i="15" s="1"/>
  <c r="G46" i="15" s="1"/>
  <c r="G48" i="15" s="1"/>
  <c r="G86" i="15" s="1"/>
  <c r="G31" i="15"/>
  <c r="K10" i="15"/>
  <c r="K32" i="15" s="1"/>
  <c r="K46" i="15" s="1"/>
  <c r="K48" i="15" s="1"/>
  <c r="K86" i="15" s="1"/>
  <c r="K31" i="15"/>
  <c r="R10" i="15"/>
  <c r="R32" i="15" s="1"/>
  <c r="R46" i="15" s="1"/>
  <c r="R48" i="15" s="1"/>
  <c r="R86" i="15" s="1"/>
  <c r="R31" i="15"/>
  <c r="Q53" i="15"/>
  <c r="B50" i="15"/>
  <c r="B72" i="15" s="1"/>
  <c r="B71" i="15"/>
  <c r="Q10" i="15"/>
  <c r="Q32" i="15" s="1"/>
  <c r="Q46" i="15" s="1"/>
  <c r="Q48" i="15" s="1"/>
  <c r="S10" i="15" l="1"/>
  <c r="S32" i="15" s="1"/>
  <c r="S46" i="15" s="1"/>
  <c r="S48" i="15" s="1"/>
  <c r="S31" i="15"/>
  <c r="Q71" i="15"/>
  <c r="S53" i="15"/>
  <c r="Q50" i="15"/>
  <c r="Q72" i="15" s="1"/>
  <c r="Q86" i="15" s="1"/>
  <c r="S71" i="15" l="1"/>
  <c r="S50" i="15"/>
  <c r="S72" i="15" s="1"/>
  <c r="S86" i="15" s="1"/>
  <c r="B6" i="16" l="1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Q54" i="16"/>
  <c r="R54" i="16"/>
  <c r="S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Q59" i="16"/>
  <c r="R59" i="16"/>
  <c r="S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Q60" i="16"/>
  <c r="R60" i="16"/>
  <c r="S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Q61" i="16"/>
  <c r="R61" i="16"/>
  <c r="S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Q62" i="16"/>
  <c r="R62" i="16"/>
  <c r="S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Q67" i="16"/>
  <c r="R67" i="16"/>
  <c r="S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R68" i="16"/>
  <c r="S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Q69" i="16"/>
  <c r="R69" i="16"/>
  <c r="S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Q70" i="16"/>
  <c r="R70" i="16"/>
  <c r="S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Q71" i="16"/>
  <c r="R71" i="16"/>
  <c r="S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Q72" i="16"/>
  <c r="R72" i="16"/>
  <c r="S72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Q74" i="16"/>
  <c r="R74" i="16"/>
  <c r="S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Q75" i="16"/>
  <c r="R75" i="16"/>
  <c r="S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Q76" i="16"/>
  <c r="R76" i="16"/>
  <c r="S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Q77" i="16"/>
  <c r="R77" i="16"/>
  <c r="S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S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Q79" i="16"/>
  <c r="R79" i="16"/>
  <c r="S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Q80" i="16"/>
  <c r="R80" i="16"/>
  <c r="S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Q81" i="16"/>
  <c r="R81" i="16"/>
  <c r="S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Q82" i="16"/>
  <c r="R82" i="16"/>
  <c r="S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Q84" i="16"/>
  <c r="R84" i="16"/>
  <c r="S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Q85" i="16"/>
  <c r="R85" i="16"/>
  <c r="S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Q86" i="16"/>
  <c r="R86" i="16"/>
  <c r="S86" i="16"/>
  <c r="J2" i="16"/>
  <c r="B5" i="14"/>
  <c r="J2" i="15"/>
  <c r="B5" i="13"/>
  <c r="G2" i="16"/>
  <c r="B4" i="14"/>
  <c r="G2" i="15"/>
  <c r="B4" i="13"/>
  <c r="B6" i="14"/>
  <c r="B6" i="13"/>
  <c r="B2" i="16"/>
  <c r="B3" i="14"/>
  <c r="B2" i="15"/>
  <c r="B3" i="13"/>
  <c r="C9" i="14"/>
  <c r="D9" i="14"/>
  <c r="C10" i="14"/>
  <c r="D10" i="14"/>
  <c r="C11" i="14"/>
  <c r="D11" i="14"/>
  <c r="D12" i="14"/>
  <c r="C13" i="14"/>
  <c r="D13" i="14"/>
  <c r="C14" i="14"/>
  <c r="D14" i="14"/>
  <c r="C15" i="14"/>
  <c r="D15" i="14"/>
  <c r="C16" i="14"/>
  <c r="D16" i="14"/>
  <c r="C17" i="14"/>
  <c r="D17" i="14"/>
  <c r="C18" i="14"/>
  <c r="D18" i="14"/>
  <c r="C19" i="14"/>
  <c r="D19" i="14"/>
  <c r="C20" i="14"/>
  <c r="D20" i="14"/>
  <c r="C21" i="14"/>
  <c r="D21" i="14"/>
  <c r="C22" i="14"/>
  <c r="D22" i="14"/>
  <c r="C23" i="14"/>
  <c r="D23" i="14"/>
  <c r="C24" i="14"/>
  <c r="D24" i="14"/>
  <c r="C25" i="14"/>
  <c r="D25" i="14"/>
  <c r="C26" i="14"/>
  <c r="D26" i="14"/>
  <c r="C27" i="14"/>
  <c r="D27" i="14"/>
  <c r="C28" i="14"/>
  <c r="D28" i="14"/>
  <c r="C29" i="14"/>
  <c r="D29" i="14"/>
  <c r="C30" i="14"/>
  <c r="D30" i="14"/>
  <c r="C31" i="14"/>
  <c r="D31" i="14"/>
  <c r="C32" i="14"/>
  <c r="D32" i="14"/>
  <c r="C33" i="14"/>
  <c r="D33" i="14"/>
  <c r="C34" i="14"/>
  <c r="D34" i="14"/>
  <c r="C35" i="14"/>
  <c r="D35" i="14"/>
  <c r="C36" i="14"/>
  <c r="D36" i="14"/>
  <c r="C37" i="14"/>
  <c r="D37" i="14"/>
  <c r="D38" i="14"/>
  <c r="D39" i="14"/>
  <c r="C40" i="14"/>
  <c r="D40" i="14"/>
  <c r="C41" i="14"/>
  <c r="D41" i="14"/>
  <c r="B35" i="14"/>
  <c r="B33" i="14"/>
  <c r="B17" i="14"/>
  <c r="B83" i="11"/>
  <c r="B3" i="11"/>
  <c r="B3" i="12"/>
  <c r="B3" i="10"/>
  <c r="B3" i="7"/>
  <c r="B3" i="5"/>
  <c r="B3" i="1"/>
  <c r="C9" i="12"/>
  <c r="D9" i="12"/>
  <c r="C9" i="10"/>
  <c r="D9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27" i="10"/>
  <c r="D27" i="10"/>
  <c r="C29" i="10"/>
  <c r="D29" i="10"/>
  <c r="C30" i="10"/>
  <c r="D30" i="10"/>
  <c r="C31" i="10"/>
  <c r="D31" i="10"/>
  <c r="C32" i="10"/>
  <c r="D32" i="10"/>
  <c r="C33" i="10"/>
  <c r="D33" i="10"/>
  <c r="C34" i="10"/>
  <c r="D34" i="10"/>
  <c r="C35" i="10"/>
  <c r="D35" i="10"/>
  <c r="C36" i="10"/>
  <c r="D36" i="10"/>
  <c r="C37" i="10"/>
  <c r="D37" i="10"/>
  <c r="C38" i="10"/>
  <c r="D38" i="10"/>
  <c r="C39" i="10"/>
  <c r="D39" i="10"/>
  <c r="C40" i="10"/>
  <c r="D40" i="10"/>
  <c r="C41" i="10"/>
  <c r="D41" i="10"/>
  <c r="C42" i="10"/>
  <c r="D42" i="10"/>
  <c r="C44" i="10"/>
  <c r="D44" i="10"/>
  <c r="C45" i="10"/>
  <c r="D45" i="10"/>
  <c r="C46" i="10"/>
  <c r="D46" i="10"/>
  <c r="C47" i="10"/>
  <c r="D47" i="10"/>
  <c r="C48" i="10"/>
  <c r="D48" i="10"/>
  <c r="C49" i="10"/>
  <c r="D49" i="10"/>
  <c r="C50" i="10"/>
  <c r="D50" i="10"/>
  <c r="C51" i="10"/>
  <c r="D51" i="10"/>
  <c r="C52" i="10"/>
  <c r="D52" i="10"/>
  <c r="C53" i="10"/>
  <c r="D53" i="10"/>
  <c r="C54" i="10"/>
  <c r="D54" i="10"/>
  <c r="C55" i="10"/>
  <c r="D55" i="10"/>
  <c r="C56" i="10"/>
  <c r="D56" i="10"/>
  <c r="B10" i="11"/>
  <c r="C10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1" i="11"/>
  <c r="C31" i="11"/>
  <c r="B32" i="11"/>
  <c r="C32" i="11"/>
  <c r="B33" i="11"/>
  <c r="C33" i="11"/>
  <c r="B34" i="11"/>
  <c r="C34" i="11"/>
  <c r="B35" i="11"/>
  <c r="C35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8" i="11"/>
  <c r="C48" i="11"/>
  <c r="B49" i="11"/>
  <c r="C49" i="11"/>
  <c r="B50" i="11"/>
  <c r="C50" i="11"/>
  <c r="B51" i="11"/>
  <c r="C51" i="11"/>
  <c r="B52" i="11"/>
  <c r="C52" i="11"/>
  <c r="B53" i="11"/>
  <c r="C53" i="11"/>
  <c r="B54" i="11"/>
  <c r="C54" i="11"/>
  <c r="B55" i="11"/>
  <c r="C55" i="11"/>
  <c r="B56" i="11"/>
  <c r="C56" i="11"/>
  <c r="B57" i="11"/>
  <c r="C57" i="11"/>
  <c r="B58" i="11"/>
  <c r="C58" i="11"/>
  <c r="B59" i="11"/>
  <c r="C59" i="11"/>
  <c r="B60" i="11"/>
  <c r="C60" i="11"/>
  <c r="B61" i="11"/>
  <c r="C61" i="11"/>
  <c r="B62" i="11"/>
  <c r="C62" i="11"/>
  <c r="B63" i="11"/>
  <c r="C63" i="11"/>
  <c r="B65" i="11"/>
  <c r="C65" i="11"/>
  <c r="B66" i="11"/>
  <c r="C66" i="11"/>
  <c r="B67" i="11"/>
  <c r="C67" i="11"/>
  <c r="B68" i="11"/>
  <c r="C68" i="11"/>
  <c r="B69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C77" i="11"/>
  <c r="B78" i="11"/>
  <c r="C78" i="11"/>
  <c r="B79" i="11"/>
  <c r="C79" i="11"/>
  <c r="B80" i="11"/>
  <c r="C80" i="11"/>
  <c r="B81" i="11"/>
  <c r="C81" i="11"/>
  <c r="B82" i="11"/>
  <c r="C82" i="11"/>
  <c r="C83" i="11"/>
  <c r="B84" i="11"/>
  <c r="C84" i="11"/>
  <c r="B85" i="11"/>
  <c r="C85" i="11"/>
  <c r="B86" i="11"/>
  <c r="C86" i="11"/>
  <c r="B87" i="11"/>
  <c r="C87" i="11"/>
  <c r="B88" i="11"/>
  <c r="C88" i="11"/>
  <c r="B89" i="11"/>
  <c r="C89" i="11"/>
  <c r="B90" i="11"/>
  <c r="C90" i="11"/>
  <c r="B91" i="11"/>
  <c r="C91" i="11"/>
  <c r="B92" i="11"/>
  <c r="C92" i="11"/>
  <c r="B93" i="11"/>
  <c r="C93" i="11"/>
  <c r="B94" i="11"/>
  <c r="C94" i="11"/>
  <c r="B95" i="11"/>
  <c r="C95" i="11"/>
  <c r="B96" i="11"/>
  <c r="C96" i="11"/>
  <c r="B4" i="11"/>
  <c r="B5" i="11"/>
  <c r="B6" i="11"/>
  <c r="B4" i="12"/>
  <c r="B5" i="12"/>
  <c r="B6" i="12"/>
  <c r="C10" i="12"/>
  <c r="D10" i="12"/>
  <c r="C11" i="12"/>
  <c r="D11" i="12"/>
  <c r="C12" i="12"/>
  <c r="D12" i="12"/>
  <c r="C13" i="12"/>
  <c r="D13" i="12"/>
  <c r="C14" i="12"/>
  <c r="D14" i="12"/>
  <c r="C15" i="12"/>
  <c r="D15" i="12"/>
  <c r="C16" i="12"/>
  <c r="D16" i="12"/>
  <c r="C17" i="12"/>
  <c r="D17" i="12"/>
  <c r="C18" i="12"/>
  <c r="D18" i="12"/>
  <c r="C19" i="12"/>
  <c r="D19" i="12"/>
  <c r="C20" i="12"/>
  <c r="D20" i="12"/>
  <c r="C21" i="12"/>
  <c r="D21" i="12"/>
  <c r="C22" i="12"/>
  <c r="D22" i="12"/>
  <c r="C23" i="12"/>
  <c r="D23" i="12"/>
  <c r="C24" i="12"/>
  <c r="D24" i="12"/>
  <c r="C25" i="12"/>
  <c r="D25" i="12"/>
  <c r="C26" i="12"/>
  <c r="D26" i="12"/>
  <c r="C27" i="12"/>
  <c r="D27" i="12"/>
  <c r="C28" i="12"/>
  <c r="D28" i="12"/>
  <c r="C29" i="12"/>
  <c r="D29" i="12"/>
  <c r="C30" i="12"/>
  <c r="D30" i="12"/>
  <c r="C31" i="12"/>
  <c r="D31" i="12"/>
  <c r="C33" i="12"/>
  <c r="D33" i="12"/>
  <c r="C34" i="12"/>
  <c r="D34" i="12"/>
  <c r="C36" i="12"/>
  <c r="D36" i="12"/>
  <c r="C37" i="12"/>
  <c r="D37" i="12"/>
  <c r="B4" i="10"/>
  <c r="B5" i="10"/>
  <c r="B6" i="10"/>
  <c r="B4" i="7"/>
  <c r="B5" i="7"/>
  <c r="B6" i="7"/>
  <c r="B4" i="5"/>
  <c r="B5" i="5"/>
  <c r="B6" i="5"/>
  <c r="B4" i="1"/>
  <c r="B5" i="1"/>
  <c r="B6" i="1"/>
  <c r="C38" i="14" l="1"/>
  <c r="C12" i="14"/>
  <c r="C39" i="14"/>
</calcChain>
</file>

<file path=xl/sharedStrings.xml><?xml version="1.0" encoding="utf-8"?>
<sst xmlns="http://schemas.openxmlformats.org/spreadsheetml/2006/main" count="702" uniqueCount="500">
  <si>
    <t xml:space="preserve">Биланс на состојба </t>
  </si>
  <si>
    <t>Белешка</t>
  </si>
  <si>
    <t xml:space="preserve">тековна година </t>
  </si>
  <si>
    <t>претходна година</t>
  </si>
  <si>
    <t>Актива</t>
  </si>
  <si>
    <t>Парични средства и парични еквиваленти</t>
  </si>
  <si>
    <t>Средства за тргување</t>
  </si>
  <si>
    <t>Финансиски средства по објективна вредност преку билансот на успех определени како такви при почетното признавање</t>
  </si>
  <si>
    <t>Дериватни средства чувани за управување со ризик</t>
  </si>
  <si>
    <t>Кредити на и побарувања од банки</t>
  </si>
  <si>
    <t>Кредити на и побарувања од други комитенти</t>
  </si>
  <si>
    <t>Вложувања во хартии од вредност</t>
  </si>
  <si>
    <t>Вложувања во придружени друштва (сметководствено се евидентираат според „методот на главнина“)</t>
  </si>
  <si>
    <t>Побарувања за данок на добивка (тековен)</t>
  </si>
  <si>
    <t>Останати побарувања</t>
  </si>
  <si>
    <t>Заложени средства</t>
  </si>
  <si>
    <t>Преземени средства врз основа на ненаплатени побарувања</t>
  </si>
  <si>
    <t>Нематеријални средства</t>
  </si>
  <si>
    <t>Недвижности и опрема</t>
  </si>
  <si>
    <t>Одложени даночни средства</t>
  </si>
  <si>
    <t>Нетековни средства кои се чуваат за продажба и група за отуѓување</t>
  </si>
  <si>
    <t>Вкупна актива</t>
  </si>
  <si>
    <t>Обврски</t>
  </si>
  <si>
    <t>Обврски за тргување</t>
  </si>
  <si>
    <t>Финансиски обврски по објективна вредност преку билансот на успех определени како такви при почетното признавање</t>
  </si>
  <si>
    <t>Дериватни обврски чувани за управување со ризик</t>
  </si>
  <si>
    <t>Депозити на банките</t>
  </si>
  <si>
    <t>Депозити на други комитенти</t>
  </si>
  <si>
    <t>Издадени должнички хартии од вредност</t>
  </si>
  <si>
    <t>Обврски по кредити</t>
  </si>
  <si>
    <t>Субординирани обврски</t>
  </si>
  <si>
    <t>Посебна резерва и резервирања</t>
  </si>
  <si>
    <t>Обврски за данок на добивка (тековен)</t>
  </si>
  <si>
    <t>Одложени даночни обврски</t>
  </si>
  <si>
    <t>Останати обврски</t>
  </si>
  <si>
    <t>Обврски директно поврзани со група на средства за отуѓување</t>
  </si>
  <si>
    <t>Вкупно обврски</t>
  </si>
  <si>
    <t>Капитал и резерви</t>
  </si>
  <si>
    <t>Запишан капитал</t>
  </si>
  <si>
    <t>Премии од акции</t>
  </si>
  <si>
    <t>Сопствени акции</t>
  </si>
  <si>
    <t>Други сопственички инструменти</t>
  </si>
  <si>
    <t>Ревалоризациски резерви</t>
  </si>
  <si>
    <t>Останати резерви</t>
  </si>
  <si>
    <t>Задржана добивка/(Акумулирана загуба)</t>
  </si>
  <si>
    <t>Вкупно капитал и резерви, кои припаѓаат на акционерите на банката</t>
  </si>
  <si>
    <t>Неконтролирано учество*</t>
  </si>
  <si>
    <t>Вкупно капитал и резерви</t>
  </si>
  <si>
    <t>Вкупно обврски и капитал и резерви</t>
  </si>
  <si>
    <t>Потенцијални обврски</t>
  </si>
  <si>
    <t>Потенцијални средства</t>
  </si>
  <si>
    <t>* само за консолидираните финансиски извештаи</t>
  </si>
  <si>
    <t>Добивка/(загуба) за финансиската година</t>
  </si>
  <si>
    <t>Продадени сопствени акции</t>
  </si>
  <si>
    <t>Биланс на успех</t>
  </si>
  <si>
    <t xml:space="preserve">претходна година </t>
  </si>
  <si>
    <t>Приходи од камата</t>
  </si>
  <si>
    <t>Расходи за камата</t>
  </si>
  <si>
    <t>Нето-приходи/(расходи) од камата</t>
  </si>
  <si>
    <t>Приходи од провизии и надомести</t>
  </si>
  <si>
    <t>Расходи за провизии и надомести</t>
  </si>
  <si>
    <t>Нето-приходи/(расходи) од провизии и надомести</t>
  </si>
  <si>
    <t>Нето-приходи од тргување</t>
  </si>
  <si>
    <t>Нето-приходи од други финансиски инструменти евидентирани по објективна вредност</t>
  </si>
  <si>
    <t>Нето-приходи/(расходи) од курсни разлики</t>
  </si>
  <si>
    <t>Останати приходи од дејноста</t>
  </si>
  <si>
    <t>Удел во добивката на придружените друштва</t>
  </si>
  <si>
    <t>Загуба поради оштетување на нефинансиските средства, на нето-основа</t>
  </si>
  <si>
    <t>Трошоци за вработените</t>
  </si>
  <si>
    <t>Амортизација</t>
  </si>
  <si>
    <t>Останати расходи од дејноста</t>
  </si>
  <si>
    <t>Удел во загубата на придружените друштва</t>
  </si>
  <si>
    <t>Добивка/(загуба) пред оданочување</t>
  </si>
  <si>
    <t>Данок од добивка</t>
  </si>
  <si>
    <t>Добивка/(загуба) за финансиската година од непрекинато работење</t>
  </si>
  <si>
    <t>Добивка/(загуба) од група на средства и обврски кои се чуваат за продажба*</t>
  </si>
  <si>
    <t>Добивка/(загуба) за финансиската година, којашто им припаѓа на*:</t>
  </si>
  <si>
    <t>акционерите на банката</t>
  </si>
  <si>
    <t>неконтролираното учество</t>
  </si>
  <si>
    <t>Заработка по акција</t>
  </si>
  <si>
    <t>основна заработка по акција (во денари)</t>
  </si>
  <si>
    <t>разводнета заработка по акција (во денари)</t>
  </si>
  <si>
    <t>во илјади денари</t>
  </si>
  <si>
    <t>Извештај за паричниот тек</t>
  </si>
  <si>
    <t xml:space="preserve"> </t>
  </si>
  <si>
    <t xml:space="preserve">Тековна година </t>
  </si>
  <si>
    <t>Претходна година</t>
  </si>
  <si>
    <t>Паричен тек од основната дејност</t>
  </si>
  <si>
    <t>Добивка/(Загуба) пред оданочувањето</t>
  </si>
  <si>
    <t>Коригирана за:</t>
  </si>
  <si>
    <t>Неконтролирано учество, вклучено во консолидираниот биланс на успех*</t>
  </si>
  <si>
    <t>Амортизацијата на:</t>
  </si>
  <si>
    <t xml:space="preserve">     нематеријални средства  </t>
  </si>
  <si>
    <t xml:space="preserve">     недвижности и опрема</t>
  </si>
  <si>
    <t>Капиталната добивка од:</t>
  </si>
  <si>
    <t xml:space="preserve">     продажба на нематеријални средства</t>
  </si>
  <si>
    <t xml:space="preserve">     продажба на недвижности и опрема</t>
  </si>
  <si>
    <t xml:space="preserve">     продажба на преземени средства врз основа на ненаплатени побарувања</t>
  </si>
  <si>
    <t>Капиталната загуба од:</t>
  </si>
  <si>
    <t>Загуба поради оштетување на нефинансиските средства, на нето основа</t>
  </si>
  <si>
    <t xml:space="preserve">  дополнителни загуби поради оштетување</t>
  </si>
  <si>
    <t xml:space="preserve">  ослободени загуби поради оштетување</t>
  </si>
  <si>
    <t xml:space="preserve">  дополнителни резервирања</t>
  </si>
  <si>
    <t xml:space="preserve">  ослободени резервирања</t>
  </si>
  <si>
    <t>Приходи од дивиденди</t>
  </si>
  <si>
    <t>Удел во добивката/(загубата) на придружените друштва</t>
  </si>
  <si>
    <t>Останати корекции</t>
  </si>
  <si>
    <t>Наплатени камати</t>
  </si>
  <si>
    <t>Платени камати</t>
  </si>
  <si>
    <t>Добивка од дејноста пред промените во деловната актива</t>
  </si>
  <si>
    <t>(Зголемување)/намалување на деловната актива:</t>
  </si>
  <si>
    <t xml:space="preserve">Преземени средства врз основа на ненаплатени побарувања </t>
  </si>
  <si>
    <t>Задолжителна резерва во странска валута</t>
  </si>
  <si>
    <t>Задолжителен депозит кај НБРМ според посебни прописи</t>
  </si>
  <si>
    <t>Зголемување/(намалување) на деловните обврски:</t>
  </si>
  <si>
    <t>Депозити на банки</t>
  </si>
  <si>
    <t>Нето паричен тек од основната дејност пред оданочувањето</t>
  </si>
  <si>
    <t>(Платен)/поврат на данок на добивка</t>
  </si>
  <si>
    <t xml:space="preserve">Нето паричен тек од основната дејност </t>
  </si>
  <si>
    <t>Паричен тек од инвестициската дејност</t>
  </si>
  <si>
    <t>(Вложувања во хартии од вредност)</t>
  </si>
  <si>
    <t>Приливи од продажбата на вложувањата во хартии од вредност</t>
  </si>
  <si>
    <t>(Одливи за вложувањата во подружници и придружени друштва)</t>
  </si>
  <si>
    <t>Приливи од продажбата на вложувањата во подружници и придружени друштва</t>
  </si>
  <si>
    <t>(Набавка на нематеријални средства)</t>
  </si>
  <si>
    <t>Приливи од продажбата на нематеријалните средства</t>
  </si>
  <si>
    <t>(Набавка на недвижности и опрема)</t>
  </si>
  <si>
    <t>Приливи од продажбата на недвижностите и опремата</t>
  </si>
  <si>
    <t>(Одливи за нетековните средства кои се чуваат за продажба)</t>
  </si>
  <si>
    <t>Приливи од нетековните средства кои се чуваат за продажба</t>
  </si>
  <si>
    <t>(Останати одливи од инвестициската дејност)</t>
  </si>
  <si>
    <t xml:space="preserve">Останати приливи од инвестициската дејност </t>
  </si>
  <si>
    <t>Нето паричен тек од инвестициската дејност</t>
  </si>
  <si>
    <t>Паричен тек од финансирањето</t>
  </si>
  <si>
    <t>(Отплата на издадените должнички хартии од вредност)</t>
  </si>
  <si>
    <t>Приливи од издадените должнички хартии од вредност</t>
  </si>
  <si>
    <t>(Отплата на обврските по кредити)</t>
  </si>
  <si>
    <t>Зголемување на обврските по кредити</t>
  </si>
  <si>
    <t>(Отплата на издадените субординирани обврски)</t>
  </si>
  <si>
    <t>Приливи од издадените субординирани обврски</t>
  </si>
  <si>
    <t>(Откуп на сопствени акции)</t>
  </si>
  <si>
    <t>(Платени дивиденди)</t>
  </si>
  <si>
    <t>(Останати одливи од финансирањето)</t>
  </si>
  <si>
    <t>Останати приливи од финансирањето</t>
  </si>
  <si>
    <t>Нето паричен тек од финансирањето</t>
  </si>
  <si>
    <t>Ефект од исправката на вредноста на паричните средства и паричните еквиваленти</t>
  </si>
  <si>
    <t>Ефект од курсните разлики на паричните средства и паричните еквиваленти</t>
  </si>
  <si>
    <t>Парични средства и парични еквиваленти на 1 јануари</t>
  </si>
  <si>
    <t>Парични средства и парични еквиваленти на 31 Декември</t>
  </si>
  <si>
    <t>Извештајот е консолидиран</t>
  </si>
  <si>
    <t>Период на известување</t>
  </si>
  <si>
    <t>Назив на друштво</t>
  </si>
  <si>
    <t>Нето-зголемување/(намалување) на паричните средства и паричните еквиваленти</t>
  </si>
  <si>
    <t>Operating cash flows</t>
  </si>
  <si>
    <t>Profit/(Loss) before taxation</t>
  </si>
  <si>
    <t>Adjusted for:</t>
  </si>
  <si>
    <t>Intangible assets</t>
  </si>
  <si>
    <t>Property and equipment</t>
  </si>
  <si>
    <t>Capital gain from:</t>
  </si>
  <si>
    <t>Sale of intangible assets</t>
  </si>
  <si>
    <t>Sale of property and equipment</t>
  </si>
  <si>
    <t>Sale of foreclosed assets</t>
  </si>
  <si>
    <t>Capital loss from:</t>
  </si>
  <si>
    <t>Impairment losses of financial assets, net</t>
  </si>
  <si>
    <t>Additional impairment losses</t>
  </si>
  <si>
    <t>Release of impairment losses</t>
  </si>
  <si>
    <t>Impairment losses of non-financial assets, net</t>
  </si>
  <si>
    <t>Dividend income</t>
  </si>
  <si>
    <t>Share of profit /(loss) of associates</t>
  </si>
  <si>
    <t>Profit/(loss) from operations before changes in operating assets:</t>
  </si>
  <si>
    <t>(Increase)/decrease of operating assets:</t>
  </si>
  <si>
    <t>Trading assets</t>
  </si>
  <si>
    <t>Derivative assets held for risk management</t>
  </si>
  <si>
    <t>Loans and advances to banks</t>
  </si>
  <si>
    <t>Loans and advances to other customers</t>
  </si>
  <si>
    <t>Assets pledged as collateral</t>
  </si>
  <si>
    <t>Foreclosed assets</t>
  </si>
  <si>
    <t>Obligatory deposit in foreign currency</t>
  </si>
  <si>
    <t>Obligatory deposit held with NBRM according to special regulations</t>
  </si>
  <si>
    <t>Other receivables</t>
  </si>
  <si>
    <t>Deferred tax assets</t>
  </si>
  <si>
    <t>Non-current assets held-for-sale and disposal group</t>
  </si>
  <si>
    <t>Interest income, net</t>
  </si>
  <si>
    <t>Interest expense, net</t>
  </si>
  <si>
    <t>Trading income, net</t>
  </si>
  <si>
    <t>Special reserve</t>
  </si>
  <si>
    <t xml:space="preserve">Additional provisions </t>
  </si>
  <si>
    <t>Release of provisions</t>
  </si>
  <si>
    <t xml:space="preserve">Other adjustments </t>
  </si>
  <si>
    <t>Interest received</t>
  </si>
  <si>
    <t xml:space="preserve"> Interest paid</t>
  </si>
  <si>
    <t>Increase/(decrease) in operating liabilities:</t>
  </si>
  <si>
    <t>Trading liabilities</t>
  </si>
  <si>
    <t>Derivative liabilities held for risk management</t>
  </si>
  <si>
    <t>Due to banks</t>
  </si>
  <si>
    <t>Due to other customers</t>
  </si>
  <si>
    <t>Other liabilities</t>
  </si>
  <si>
    <t>Liabilities directly related to group or assets for disposal</t>
  </si>
  <si>
    <t>Net cash flow from operating activities before taxation</t>
  </si>
  <si>
    <t>(Paid)/received income tax</t>
  </si>
  <si>
    <t>Inflows from sale of investment in securities</t>
  </si>
  <si>
    <t>(Outflows from investment in subsidiaries and associates)</t>
  </si>
  <si>
    <t>Inflows from disposal of investment in subsidiaries and associates</t>
  </si>
  <si>
    <t>Other inflows from investing activity</t>
  </si>
  <si>
    <t>Inflows from issued shares/equity instruments during the period</t>
  </si>
  <si>
    <t>(Dividends paid)</t>
  </si>
  <si>
    <t>(Other financing outflows)</t>
  </si>
  <si>
    <t>Other financing inflows from financing</t>
  </si>
  <si>
    <t>Net cash flow from financing activities</t>
  </si>
  <si>
    <t>Cash and cash equivalents as of January, 1</t>
  </si>
  <si>
    <t>Cash and cash equivalents as of December, 31</t>
  </si>
  <si>
    <t>Net cash flow from operating activities</t>
  </si>
  <si>
    <t>Cash flow from investing activities</t>
  </si>
  <si>
    <t>(Investments in securities)</t>
  </si>
  <si>
    <t>Inflows from sale of property and equipment</t>
  </si>
  <si>
    <t>(Outflows from non-current assets held-for-sale)</t>
  </si>
  <si>
    <t>Inflows from non-current assets held-for-sale</t>
  </si>
  <si>
    <t>(Other outflows from investing activity)</t>
  </si>
  <si>
    <t>(Purchase of intangible assets)</t>
  </si>
  <si>
    <t>Inflows from sale of intangible assets</t>
  </si>
  <si>
    <t>(Purchase of property and equipment)</t>
  </si>
  <si>
    <t>Net cash flow from investing activities</t>
  </si>
  <si>
    <t>Cash flow from financing activities</t>
  </si>
  <si>
    <t>(Repayment of debt securities issued)</t>
  </si>
  <si>
    <t>Issued debt securities</t>
  </si>
  <si>
    <t>(Repayment of borrowings)</t>
  </si>
  <si>
    <t xml:space="preserve"> Increase of borrowings</t>
  </si>
  <si>
    <t>(Repayment of issued subordinated debts)</t>
  </si>
  <si>
    <t xml:space="preserve"> Issued subordinated debts</t>
  </si>
  <si>
    <t>Приливи од издадените акции / сопственички инструменти во текот на периодот</t>
  </si>
  <si>
    <t>(Purchase of treasury shares)</t>
  </si>
  <si>
    <t xml:space="preserve"> Disposal of treasury shares</t>
  </si>
  <si>
    <t>Effect from allowance for impairment of cash and cash equivalents</t>
  </si>
  <si>
    <t>Effect from foreign exchange differences of cash and cash equivalents</t>
  </si>
  <si>
    <t>Net increase/(decrease) of cash and cash equivalents</t>
  </si>
  <si>
    <t xml:space="preserve">Minority share, included in the consolidated income statement* </t>
  </si>
  <si>
    <t>Depreciation of:</t>
  </si>
  <si>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</si>
  <si>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</si>
  <si>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</si>
  <si>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</si>
  <si>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</si>
  <si>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</si>
  <si>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</si>
  <si>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</si>
  <si>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</si>
  <si>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</si>
  <si>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</si>
  <si>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</si>
  <si>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</si>
  <si>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</si>
  <si>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</si>
  <si>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</si>
  <si>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</si>
  <si>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</si>
  <si>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</si>
  <si>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Assets</t>
  </si>
  <si>
    <t>Cash and cash equivalents</t>
  </si>
  <si>
    <t>Held-for-trading assets</t>
  </si>
  <si>
    <t>Financial assets at fair value through profit or loss upon initial recognition</t>
  </si>
  <si>
    <t>Deposits from banks</t>
  </si>
  <si>
    <t>Subordinated debt</t>
  </si>
  <si>
    <t>Liabilities related to disposal group</t>
  </si>
  <si>
    <t>Retained earnings/(Accumulated losses)</t>
  </si>
  <si>
    <t>Non-controling interest*</t>
  </si>
  <si>
    <t>Total equity and reserves</t>
  </si>
  <si>
    <t>Total liabilities and equity and reserves</t>
  </si>
  <si>
    <t>Contingent liabilities</t>
  </si>
  <si>
    <t>Contingent assets</t>
  </si>
  <si>
    <t xml:space="preserve">Investments in securities </t>
  </si>
  <si>
    <t>Investments in associates</t>
  </si>
  <si>
    <t xml:space="preserve"> Income tax receivable (current) </t>
  </si>
  <si>
    <t xml:space="preserve">Intangible assets </t>
  </si>
  <si>
    <t xml:space="preserve">Property and equipment </t>
  </si>
  <si>
    <t xml:space="preserve">Total assets </t>
  </si>
  <si>
    <t>Liabilities</t>
  </si>
  <si>
    <t>Financial liabilities at fair value through profit or loss upon initial recognition</t>
  </si>
  <si>
    <t xml:space="preserve">Deposits from other customers </t>
  </si>
  <si>
    <t>Debt instruments issued</t>
  </si>
  <si>
    <t>Borrowings</t>
  </si>
  <si>
    <t>Deferred tax liabilities</t>
  </si>
  <si>
    <t xml:space="preserve">Special reserve and provisions </t>
  </si>
  <si>
    <t xml:space="preserve">Income tax payable (current) </t>
  </si>
  <si>
    <t>Total liabilities</t>
  </si>
  <si>
    <t>Equity and reserves</t>
  </si>
  <si>
    <t>Subscribed capital</t>
  </si>
  <si>
    <t xml:space="preserve">Share premium </t>
  </si>
  <si>
    <t>Treasury shares</t>
  </si>
  <si>
    <t xml:space="preserve">Other equity instruments </t>
  </si>
  <si>
    <t>Revaluation reserves</t>
  </si>
  <si>
    <t>Other reserves</t>
  </si>
  <si>
    <t>Total equity and reserves, attributable to the shareholders of the Bank</t>
  </si>
  <si>
    <t>BALANCE SHEET</t>
  </si>
  <si>
    <t>Note</t>
  </si>
  <si>
    <t>Interest income</t>
  </si>
  <si>
    <t>Interest expense</t>
  </si>
  <si>
    <t>Interest income/(expense), net</t>
  </si>
  <si>
    <t>Fee and commission income</t>
  </si>
  <si>
    <t>Fee and commission expense</t>
  </si>
  <si>
    <t>Fee and commission income/(expense), net</t>
  </si>
  <si>
    <t>Net trading income</t>
  </si>
  <si>
    <t>Net income from other financial instruments at fair value</t>
  </si>
  <si>
    <t>Foreign exchange gains/(losses), net</t>
  </si>
  <si>
    <t>Other operating income</t>
  </si>
  <si>
    <t>Share of profit of associates</t>
  </si>
  <si>
    <t>Personnel expenses</t>
  </si>
  <si>
    <t>Depreciation and amortization</t>
  </si>
  <si>
    <t>Income tax expense</t>
  </si>
  <si>
    <t>Profit for the year from continuing operations</t>
  </si>
  <si>
    <t>Profit/(loss) form group of assets and liabilities held for sale</t>
  </si>
  <si>
    <t>Profit/(loss) for the year</t>
  </si>
  <si>
    <t>Profit/(loss) for the year attributable to*:</t>
  </si>
  <si>
    <t>Banks shareholders</t>
  </si>
  <si>
    <t>Non-controling interest</t>
  </si>
  <si>
    <t>Earnings per share</t>
  </si>
  <si>
    <t>basic earning per share (in Denars)</t>
  </si>
  <si>
    <t>diluted earnings per share (in Denars)</t>
  </si>
  <si>
    <t>Profit/(loss) before tax</t>
  </si>
  <si>
    <t>Other operating expenses</t>
  </si>
  <si>
    <t>Share of loss of associates</t>
  </si>
  <si>
    <t>INCOME STATEMENT</t>
  </si>
  <si>
    <t>* only for consolidated financial statements</t>
  </si>
  <si>
    <t>*only for consolidated financial statements</t>
  </si>
  <si>
    <t>STATEMENT OF CASH FLOWS</t>
  </si>
  <si>
    <t>Година</t>
  </si>
  <si>
    <t>Company</t>
  </si>
  <si>
    <t>Reporting period</t>
  </si>
  <si>
    <t>Consolidated report</t>
  </si>
  <si>
    <t>Year</t>
  </si>
  <si>
    <t>In 000 MKD</t>
  </si>
  <si>
    <t>Previous Period</t>
  </si>
  <si>
    <t>Ревидиран</t>
  </si>
  <si>
    <t>Исправка на вредноста на финансиските средства и посебна резерва за вонбилансната изложеност, на нето-основа</t>
  </si>
  <si>
    <t xml:space="preserve">  дополнителна исправка на вредноста и посебна резерва</t>
  </si>
  <si>
    <t xml:space="preserve">  ослободена исправка на вредноста и посебна резерва</t>
  </si>
  <si>
    <t>Резервирања</t>
  </si>
  <si>
    <t>Current Period</t>
  </si>
  <si>
    <t>ИЗВЕШТАЈ ЗА СЕОПФАТНА ДОБИВКА</t>
  </si>
  <si>
    <t>Останати добивки/(загуби) во периодот (пред оданочување)</t>
  </si>
  <si>
    <t>Останати добивки/(загуби) во периодот коишто не се прикажуваат во Билансот на успех  (пред оданочување)</t>
  </si>
  <si>
    <t xml:space="preserve">Ревалоризациска резерва за сопственички средства расположливи за продажба </t>
  </si>
  <si>
    <t xml:space="preserve"> - нереализирани нето-промени во објективната вредност на сопственичките средства расположливи за продажба</t>
  </si>
  <si>
    <t xml:space="preserve"> - реализирани нето-добивки/(загуби) од сопственичките средства расположливи за продажба, рекласификувани во Останати резерви</t>
  </si>
  <si>
    <t>Промени во кредитната способност на банката, за финансиски обврски кои се мерат по објективна вредност</t>
  </si>
  <si>
    <t>Данок на добивка од останати добивки/(загуби) коишто не се прикажуваат во Билансот на успех</t>
  </si>
  <si>
    <t xml:space="preserve">Вкупно останати добивки/(загуби) во периодот коишто не се прикажуваат во Билансот на успех  </t>
  </si>
  <si>
    <t>Останати добивки/(загуби) во периодот коишто се или може да се прекласификуваат во Билансот на успех  (пред оданочување)</t>
  </si>
  <si>
    <t xml:space="preserve">Ревалоризациска резерва за должнички средства расположливи за продажба </t>
  </si>
  <si>
    <r>
      <t xml:space="preserve"> - нереализирани нето-промени во објективната вредност на </t>
    </r>
    <r>
      <rPr>
        <sz val="10"/>
        <rFont val="Tahoma"/>
        <family val="2"/>
      </rPr>
      <t xml:space="preserve">должничките </t>
    </r>
    <r>
      <rPr>
        <sz val="10"/>
        <rFont val="Tahoma"/>
        <family val="2"/>
        <charset val="204"/>
      </rPr>
      <t>средства расположливи за продажба</t>
    </r>
  </si>
  <si>
    <r>
      <t xml:space="preserve"> - реализирани нето-добивки/(загуби) од </t>
    </r>
    <r>
      <rPr>
        <sz val="10"/>
        <rFont val="Tahoma"/>
        <family val="2"/>
      </rPr>
      <t xml:space="preserve">должничките </t>
    </r>
    <r>
      <rPr>
        <sz val="10"/>
        <rFont val="Tahoma"/>
        <family val="2"/>
        <charset val="204"/>
      </rPr>
      <t>средства расположливи за продажба, рекласификувани во Билансот на успех</t>
    </r>
  </si>
  <si>
    <t xml:space="preserve"> - дополнителна исправка на вредноста на должничките средства расположливи за продажба</t>
  </si>
  <si>
    <t xml:space="preserve"> - ослободување на исправка на вредноста на должничките средства расположливи за продажба</t>
  </si>
  <si>
    <t>Ревалоризациска резерва за преземените средства врз основа на ненаплатени побарувања</t>
  </si>
  <si>
    <t>- ревалоризациска резерва признаена во текот на годината</t>
  </si>
  <si>
    <t>- намалување на ревалоризациската резерва, рекласификувано во Билансот на успех</t>
  </si>
  <si>
    <t>Резерва за инструменти за заштита од ризикот од паричните текови</t>
  </si>
  <si>
    <t>- нереализирани нето-промени во објективната  вредност на инструментите за заштита од ризикот од паричните текови</t>
  </si>
  <si>
    <t>- реализирани нето-добивки/(загуби) од инструментите за заштита од ризикот од паричните текови, рекласификувани во Билансот на успех</t>
  </si>
  <si>
    <t>Резерва за инструменти за заштита од ризикот од нето-вложување во странско работење</t>
  </si>
  <si>
    <t>Резерва од курсни разлики од вложување во странско работење</t>
  </si>
  <si>
    <t>Удел во останатите добивки/(загуби) од придружените друштва коишто не се прикажуваат во Билансот на успех</t>
  </si>
  <si>
    <t>Останати добивки/(загуби) кои не се прикажуваат во Билансот на успех</t>
  </si>
  <si>
    <t>Данок на добивка од останати добивки/(загуби) коишто се или може да се прекласификуваат во Билансот на успех</t>
  </si>
  <si>
    <t xml:space="preserve">Вкупно останати добивки/(загуби) во периодот коишто се или може да се прекласификуваат во Билансот на успех  </t>
  </si>
  <si>
    <t>Вкупно останати добивки/(загуби) во периодот</t>
  </si>
  <si>
    <t>Сеопфатна добивка/(загуба) за финансиската година</t>
  </si>
  <si>
    <t>Сеопфатна добивка/(загуба) за финансиската година, којашто им припаѓа на*:</t>
  </si>
  <si>
    <t>STATEMENT OF COMPREHENSIVE INCOME</t>
  </si>
  <si>
    <t>Curent Period</t>
  </si>
  <si>
    <t>Other gains/(losses) for the period, not recognized in the Income statement (before tax)</t>
  </si>
  <si>
    <t>Revaluation reserve for equity investments available for sale</t>
  </si>
  <si>
    <t>- unrealized net- changes in fair value of equity investments available for sale</t>
  </si>
  <si>
    <t>- realized net gains/(losses) from equity investments available for sale, reclassified in Other Reserves</t>
  </si>
  <si>
    <t>Changes in the credit capability of the bank, for financial liabilities measured at fair value</t>
  </si>
  <si>
    <t>Corporate tax from other Gains/Losses not recognized in the Income Statement</t>
  </si>
  <si>
    <t xml:space="preserve">Gains/Losses for the period not recognized in the Income Statement </t>
  </si>
  <si>
    <t>Other Gains/Losses for the period that are or can be reclassified in the Income Statement</t>
  </si>
  <si>
    <t>Revaluation reserve for debt securities (investments) available for sale</t>
  </si>
  <si>
    <t>- unrealised net changes in fair value of debt securities (investments) aveilable for sale</t>
  </si>
  <si>
    <t>- realised net gains/losses of debt securities (investments) available for sale</t>
  </si>
  <si>
    <t>- aditional impairment of debt instruments available for sale</t>
  </si>
  <si>
    <t>- Release of impairment of debt instruments available for sale, reclassified in the Income Statement</t>
  </si>
  <si>
    <t>Revaluation reserve for foreclosed assets on the bais of uncollected receivables (before tax)</t>
  </si>
  <si>
    <t>- revaluation reserve at the date of foreclosure of the asset</t>
  </si>
  <si>
    <t>- reduction of revaluation reserve, reclassified in to Profit and loss</t>
  </si>
  <si>
    <t>Reserve for instruments for hedging net-investment of Cash flow risk</t>
  </si>
  <si>
    <t>-unrealized net-changes in fair value of hedging instruments of Cash flow risk</t>
  </si>
  <si>
    <t>-realized net gains/(lossed) on hedging instruments of cash flow, reclassified in the Income statement</t>
  </si>
  <si>
    <t>Reserve for instruments to protect against the rik of net investments in foreign operations</t>
  </si>
  <si>
    <t>Foreign exchange reserve of investment in foreign operations</t>
  </si>
  <si>
    <t>Share in other gains/(losses) of associates not recognized in the income statement</t>
  </si>
  <si>
    <t>Other gains/(losses) not recognized in the income statement</t>
  </si>
  <si>
    <t>Income tax on other gains/(losses) that are or can be reclassified in the Income Statement</t>
  </si>
  <si>
    <t>Total other gains/(losses) in the period that are or can be reclassified in the Income Statement</t>
  </si>
  <si>
    <t>Other gains/(losses) for the period</t>
  </si>
  <si>
    <t>Total comprehensive income for the year</t>
  </si>
  <si>
    <t>Total comprehensive income for the year, attributable to*:</t>
  </si>
  <si>
    <t>Shareholders of the Bank</t>
  </si>
  <si>
    <t>Non-controlling interest</t>
  </si>
  <si>
    <t>ПК: Извештај за промени во капиталот</t>
  </si>
  <si>
    <t xml:space="preserve">Извештај за промените во капиталот и резервите </t>
  </si>
  <si>
    <t>Капитал</t>
  </si>
  <si>
    <t>Задржана добивка</t>
  </si>
  <si>
    <t>(Акумулирани загуби)</t>
  </si>
  <si>
    <t>Вкупно капитал и резерви, кој припаѓа на акционерите на банката</t>
  </si>
  <si>
    <t>(Сопствени акции)</t>
  </si>
  <si>
    <t>Ревалоризациска резерва за средства расположливи за продажба</t>
  </si>
  <si>
    <t>Ревалоризациска резерва за средства преземени за ненаплатени побарувања</t>
  </si>
  <si>
    <t>Резерва за заштита од ризикот</t>
  </si>
  <si>
    <t>Останати ревалоризациски резерви</t>
  </si>
  <si>
    <t>Законска резерва</t>
  </si>
  <si>
    <t>Капитална компонента на хибридни финансиски инструменти</t>
  </si>
  <si>
    <t>Расположлива за распределба на акционерите</t>
  </si>
  <si>
    <t>Ограничена за распределба на акционерите</t>
  </si>
  <si>
    <t>Корекции на почетната состојба</t>
  </si>
  <si>
    <t>Останати добивки/(загуби) во периодот</t>
  </si>
  <si>
    <t>Промени во објективната вредност на средствата расположливи за продажба</t>
  </si>
  <si>
    <t xml:space="preserve">   должнички инструменти</t>
  </si>
  <si>
    <t xml:space="preserve">     - нереализирани промени во објективната вредност (нето)</t>
  </si>
  <si>
    <t xml:space="preserve">     - реализирани промени во објективната вредност (нето), префрлени во Билансот на успех</t>
  </si>
  <si>
    <t xml:space="preserve">   сопственички инструменти</t>
  </si>
  <si>
    <t xml:space="preserve">     - реализирани промени во објективната вредност (нето), префрлени во Останати резерви</t>
  </si>
  <si>
    <t>Промени во објективната вредност на инструментите за заштита од ризикот од паричните текови</t>
  </si>
  <si>
    <t>Промени во објективната вредност на инструментите за заштита од ризикот од нето-вложување во странско работење</t>
  </si>
  <si>
    <t>Курсни разлики од вложување во странско работење</t>
  </si>
  <si>
    <t>Одложени даночни (средства)/обврски признаени во капиталот и резервите</t>
  </si>
  <si>
    <t>Останати добивки/(загуби) коишто не се прикажуваат во Билансот на успех (наведете детално)</t>
  </si>
  <si>
    <t xml:space="preserve"> ______________________________</t>
  </si>
  <si>
    <t>Вкупно нереализирани добивки/(загуби) признаени во капиталот и резервите</t>
  </si>
  <si>
    <t>Вкупно сеопфатна добивка/(загуба) за финансиската година</t>
  </si>
  <si>
    <t>Трансакции со акционерите, признаени во капиталот и резервите:</t>
  </si>
  <si>
    <t>Издадени акции во текот на периодот</t>
  </si>
  <si>
    <t>Издвојување за законска резерва</t>
  </si>
  <si>
    <t>Издвојување за останати резерви</t>
  </si>
  <si>
    <t>Дивиденди</t>
  </si>
  <si>
    <t>Откуп на сопствени акции</t>
  </si>
  <si>
    <t>Други промени во капиталот и резервите (наведете детално)</t>
  </si>
  <si>
    <t>Трансакции со акционерите, признаени во капиталот и резервите</t>
  </si>
  <si>
    <t>*  само за консолидираните финансиски извештаи</t>
  </si>
  <si>
    <t>STATEMENT OF CHANGES IN EQUITY AND RESERVES</t>
  </si>
  <si>
    <t>Reporting Period</t>
  </si>
  <si>
    <t>Equity</t>
  </si>
  <si>
    <t>Retained earnings</t>
  </si>
  <si>
    <t>Share premium</t>
  </si>
  <si>
    <t>(Treasury shares)</t>
  </si>
  <si>
    <t>Other equity instruments</t>
  </si>
  <si>
    <t>Revaluation surplus on financial assets available for sale</t>
  </si>
  <si>
    <t>Revaluation reserve for foreclosed asets</t>
  </si>
  <si>
    <t>Reserves for risk mitigation</t>
  </si>
  <si>
    <t>Foreign exchange reserves on investment in foreign operations</t>
  </si>
  <si>
    <t>Other revaluation reserves</t>
  </si>
  <si>
    <t>Statutory reserve</t>
  </si>
  <si>
    <t>Capital component of hybrid financial instruments</t>
  </si>
  <si>
    <t>Available for distribution to shareholders</t>
  </si>
  <si>
    <t>Limited for distribution to shareholders</t>
  </si>
  <si>
    <t>(Accumulated losses)</t>
  </si>
  <si>
    <t>Noncontroling interest *</t>
  </si>
  <si>
    <t>Total equity and In thousands of denars reserves</t>
  </si>
  <si>
    <t>As at January 1, ______ (previous year)</t>
  </si>
  <si>
    <t>Opening balance restatement</t>
  </si>
  <si>
    <t>As at January 1, _____ (previous year), restated</t>
  </si>
  <si>
    <t>Changes in fair value of financial assets available for sale</t>
  </si>
  <si>
    <t>debt instruments</t>
  </si>
  <si>
    <t>- unrealised changes in fair value (net)</t>
  </si>
  <si>
    <t>- realised changes in fair value (net) recognized throught Income Statement</t>
  </si>
  <si>
    <t>- aditional impairment losses of debt instruments avilable for sale</t>
  </si>
  <si>
    <t>- Release of impairment losses of debt instruments avilable for sale</t>
  </si>
  <si>
    <t xml:space="preserve">eqity instruments </t>
  </si>
  <si>
    <t>- unrealised changes in the fair value (net)</t>
  </si>
  <si>
    <t>- realised changes in the fair value (net) reclasified to Other Reservers</t>
  </si>
  <si>
    <t>Changes in fair value of instruments for hedging cash flow risk</t>
  </si>
  <si>
    <t>Changes in fair value of instruments for hedging net-investments in foreign operations</t>
  </si>
  <si>
    <t>Foreign exchange gains/(losses) of foreign operations</t>
  </si>
  <si>
    <t>Deferred tax assets/(liabilities) recognized in equity</t>
  </si>
  <si>
    <t>Other gains/(losses) not recognized in the income statement  (describe separately)</t>
  </si>
  <si>
    <t>Total unrealized gains/(losses) recognized directly in equity</t>
  </si>
  <si>
    <t>Transactions with the shareholders, recognized directly in equity and reserves</t>
  </si>
  <si>
    <t>Shares issued in the period</t>
  </si>
  <si>
    <t>Allocation of statutory reserve</t>
  </si>
  <si>
    <t>Allocation of other reserves</t>
  </si>
  <si>
    <t>Dividends</t>
  </si>
  <si>
    <t>Purchase of treasury shares</t>
  </si>
  <si>
    <t>Sale of treasury shares</t>
  </si>
  <si>
    <t>Other changes in equity and reserves (describe separately)</t>
  </si>
  <si>
    <t>Transactions with shareholders, recognized directly in equity and reserves</t>
  </si>
  <si>
    <t>As at December 31, _____ (previous
year)/ January 1, _____ (current year)</t>
  </si>
  <si>
    <t>As at January 1, _____ (curent year), restated</t>
  </si>
  <si>
    <t>- realised changes in the fair value (net) recognized throught Income Statement</t>
  </si>
  <si>
    <t>СД: Извештај за сеопфатната добивка</t>
  </si>
  <si>
    <t>На 1 јануари 2021 година (претходна година)</t>
  </si>
  <si>
    <t>На 1 јануари 2021 година (претходна година), коригирано</t>
  </si>
  <si>
    <t>На 31 декември 2021 (претходна година)/     1 јануари 2022 (тековна година)</t>
  </si>
  <si>
    <t>На 1 јануари 2022 година (тековна година), коригирано</t>
  </si>
  <si>
    <t xml:space="preserve"> 31.12.2021</t>
  </si>
  <si>
    <t>Ревалоризациски резерви и останати разлики од вреднувањето на златото</t>
  </si>
  <si>
    <t>Исплатена камата по перпетуала обврзница</t>
  </si>
  <si>
    <t>Издвојување на добивка расположлива за акционерите</t>
  </si>
  <si>
    <t>Издаден хибриден инструмент</t>
  </si>
  <si>
    <t>На 31 декември 2022 (тековна година)</t>
  </si>
  <si>
    <t>Универзална Инвестициона Банка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</si>
</sst>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,;[&lt;-499.99]\(#,##0,\);#,##0,;"/>
    <numFmt numFmtId="165" formatCode="_(* #,##0_);_(* \(#,##0\);_(* &quot;-&quot;_);_(@_)"/>
    <numFmt numFmtId="166" formatCode="##,##0.00;\(##,##0.00\);##,##0.00;"/>
    <numFmt numFmtId="167" formatCode="_(* #,##0_);_(* \(#,##0\);_(* &quot;-&quot;??_);_(@_)"/>
  </numFmts>
  <fonts count="6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20"/>
      <name val="Arial"/>
      <family val="2"/>
    </font>
    <font>
      <b/>
      <sz val="13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u/>
      <sz val="12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Calibri"/>
      <family val="2"/>
      <charset val="204"/>
    </font>
    <font>
      <sz val="10"/>
      <name val="Tahoma"/>
      <family val="2"/>
    </font>
    <font>
      <sz val="10"/>
      <name val="Tahoma"/>
      <family val="2"/>
      <charset val="204"/>
    </font>
    <font>
      <sz val="10"/>
      <name val="MAC C Times"/>
      <family val="1"/>
    </font>
    <font>
      <sz val="9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i/>
      <sz val="10"/>
      <name val="Arial"/>
      <family val="2"/>
    </font>
    <font>
      <b/>
      <i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2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FF0000"/>
      <name val="Arial"/>
      <family val="2"/>
      <charset val="204"/>
    </font>
    <font>
      <u/>
      <sz val="14"/>
      <color theme="10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sz val="11"/>
      <name val="MAC C Times"/>
      <family val="1"/>
    </font>
    <font>
      <sz val="11"/>
      <color theme="1"/>
      <name val="MAC C Times"/>
      <family val="1"/>
    </font>
    <font>
      <b/>
      <sz val="11"/>
      <color theme="1"/>
      <name val="MAC C Times"/>
      <family val="1"/>
    </font>
    <font>
      <sz val="10"/>
      <color indexed="8"/>
      <name val="MAC C Times"/>
      <family val="1"/>
    </font>
    <font>
      <b/>
      <sz val="10"/>
      <color theme="1"/>
      <name val="MAC C Times"/>
      <family val="1"/>
    </font>
    <font>
      <sz val="10"/>
      <color theme="1"/>
      <name val="MAC C Times"/>
      <family val="1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0"/>
      <name val="MAC C Times"/>
      <family val="1"/>
    </font>
    <font>
      <b/>
      <i/>
      <sz val="10"/>
      <name val="Times New Roman"/>
      <family val="1"/>
      <charset val="204"/>
    </font>
    <font>
      <b/>
      <sz val="10"/>
      <name val="MAC C Times"/>
      <family val="1"/>
    </font>
    <font>
      <b/>
      <sz val="10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1" fillId="0" borderId="0"/>
    <xf numFmtId="0" fontId="19" fillId="0" borderId="0"/>
    <xf numFmtId="0" fontId="13" fillId="5" borderId="1" applyBorder="0">
      <alignment vertical="center" wrapText="1"/>
    </xf>
    <xf numFmtId="0" fontId="14" fillId="6" borderId="0" applyBorder="0">
      <alignment vertical="center" wrapText="1"/>
    </xf>
    <xf numFmtId="0" fontId="1" fillId="0" borderId="0"/>
    <xf numFmtId="0" fontId="1" fillId="0" borderId="0"/>
    <xf numFmtId="0" fontId="1" fillId="0" borderId="0"/>
  </cellStyleXfs>
  <cellXfs count="443">
    <xf numFmtId="0" fontId="0" fillId="0" borderId="0" xfId="0"/>
    <xf numFmtId="0" fontId="1" fillId="0" borderId="0" xfId="7"/>
    <xf numFmtId="0" fontId="1" fillId="0" borderId="0" xfId="7" applyBorder="1"/>
    <xf numFmtId="0" fontId="2" fillId="0" borderId="0" xfId="9" applyBorder="1"/>
    <xf numFmtId="0" fontId="2" fillId="0" borderId="2" xfId="8" applyFont="1" applyBorder="1" applyAlignment="1">
      <alignment horizontal="center"/>
    </xf>
    <xf numFmtId="0" fontId="2" fillId="0" borderId="0" xfId="8"/>
    <xf numFmtId="0" fontId="2" fillId="0" borderId="3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2" fillId="0" borderId="4" xfId="8" applyFont="1" applyFill="1" applyBorder="1" applyAlignment="1">
      <alignment horizontal="center"/>
    </xf>
    <xf numFmtId="0" fontId="2" fillId="0" borderId="4" xfId="8" applyFont="1" applyBorder="1" applyAlignment="1">
      <alignment horizontal="center" wrapText="1"/>
    </xf>
    <xf numFmtId="0" fontId="4" fillId="0" borderId="0" xfId="8" applyFont="1" applyAlignment="1">
      <alignment wrapText="1"/>
    </xf>
    <xf numFmtId="0" fontId="2" fillId="0" borderId="5" xfId="8" applyFont="1" applyBorder="1" applyAlignment="1">
      <alignment horizontal="center" wrapText="1"/>
    </xf>
    <xf numFmtId="164" fontId="2" fillId="0" borderId="6" xfId="8" applyNumberFormat="1" applyFont="1" applyFill="1" applyBorder="1" applyAlignment="1"/>
    <xf numFmtId="164" fontId="2" fillId="0" borderId="7" xfId="8" applyNumberFormat="1" applyFont="1" applyFill="1" applyBorder="1" applyAlignment="1"/>
    <xf numFmtId="3" fontId="2" fillId="2" borderId="1" xfId="8" applyNumberFormat="1" applyFont="1" applyFill="1" applyBorder="1" applyAlignment="1"/>
    <xf numFmtId="3" fontId="2" fillId="2" borderId="0" xfId="8" applyNumberFormat="1" applyFont="1" applyFill="1" applyBorder="1" applyAlignment="1"/>
    <xf numFmtId="0" fontId="5" fillId="0" borderId="0" xfId="9" applyFont="1"/>
    <xf numFmtId="3" fontId="2" fillId="2" borderId="4" xfId="8" applyNumberFormat="1" applyFill="1" applyBorder="1"/>
    <xf numFmtId="0" fontId="1" fillId="0" borderId="0" xfId="10"/>
    <xf numFmtId="0" fontId="1" fillId="0" borderId="2" xfId="10" applyNumberFormat="1" applyBorder="1" applyAlignment="1">
      <alignment horizontal="center"/>
    </xf>
    <xf numFmtId="3" fontId="1" fillId="2" borderId="2" xfId="10" applyNumberFormat="1" applyFill="1" applyBorder="1"/>
    <xf numFmtId="0" fontId="1" fillId="0" borderId="0" xfId="10" applyBorder="1"/>
    <xf numFmtId="0" fontId="1" fillId="0" borderId="4" xfId="10" applyNumberFormat="1" applyBorder="1" applyAlignment="1">
      <alignment horizontal="center"/>
    </xf>
    <xf numFmtId="3" fontId="1" fillId="2" borderId="4" xfId="10" applyNumberFormat="1" applyFill="1" applyBorder="1"/>
    <xf numFmtId="0" fontId="4" fillId="0" borderId="4" xfId="10" applyNumberFormat="1" applyFont="1" applyBorder="1" applyAlignment="1">
      <alignment horizontal="center"/>
    </xf>
    <xf numFmtId="0" fontId="2" fillId="0" borderId="4" xfId="10" applyNumberFormat="1" applyFont="1" applyBorder="1" applyAlignment="1">
      <alignment horizontal="center"/>
    </xf>
    <xf numFmtId="166" fontId="1" fillId="2" borderId="4" xfId="10" applyNumberFormat="1" applyFill="1" applyBorder="1"/>
    <xf numFmtId="0" fontId="2" fillId="0" borderId="3" xfId="10" applyNumberFormat="1" applyFont="1" applyBorder="1" applyAlignment="1">
      <alignment horizontal="center"/>
    </xf>
    <xf numFmtId="166" fontId="2" fillId="2" borderId="3" xfId="10" applyNumberFormat="1" applyFont="1" applyFill="1" applyBorder="1"/>
    <xf numFmtId="0" fontId="2" fillId="0" borderId="0" xfId="9"/>
    <xf numFmtId="0" fontId="33" fillId="0" borderId="0" xfId="0" applyFont="1"/>
    <xf numFmtId="0" fontId="34" fillId="0" borderId="8" xfId="0" applyFont="1" applyBorder="1" applyAlignment="1">
      <alignment horizontal="center" vertical="center" wrapText="1"/>
    </xf>
    <xf numFmtId="0" fontId="2" fillId="0" borderId="0" xfId="8" applyFont="1" applyAlignment="1">
      <alignment horizontal="left" vertical="top" wrapText="1"/>
    </xf>
    <xf numFmtId="0" fontId="4" fillId="0" borderId="0" xfId="8" applyFont="1" applyAlignment="1">
      <alignment horizontal="left" vertical="top" wrapText="1"/>
    </xf>
    <xf numFmtId="0" fontId="2" fillId="0" borderId="0" xfId="8" applyAlignment="1">
      <alignment horizontal="left" vertical="top" wrapText="1"/>
    </xf>
    <xf numFmtId="0" fontId="2" fillId="0" borderId="0" xfId="8" applyFont="1" applyFill="1" applyAlignment="1">
      <alignment horizontal="left" vertical="top" wrapText="1"/>
    </xf>
    <xf numFmtId="0" fontId="1" fillId="0" borderId="0" xfId="7" applyBorder="1" applyAlignment="1">
      <alignment horizontal="left" vertical="top" wrapText="1"/>
    </xf>
    <xf numFmtId="0" fontId="2" fillId="0" borderId="0" xfId="9" applyBorder="1" applyAlignment="1">
      <alignment horizontal="left" vertical="top" wrapText="1"/>
    </xf>
    <xf numFmtId="0" fontId="0" fillId="0" borderId="0" xfId="0" applyFill="1" applyBorder="1"/>
    <xf numFmtId="164" fontId="2" fillId="0" borderId="0" xfId="8" applyNumberFormat="1" applyFont="1" applyFill="1" applyBorder="1" applyAlignment="1"/>
    <xf numFmtId="3" fontId="4" fillId="7" borderId="8" xfId="8" applyNumberFormat="1" applyFont="1" applyFill="1" applyBorder="1"/>
    <xf numFmtId="3" fontId="4" fillId="7" borderId="8" xfId="10" applyNumberFormat="1" applyFont="1" applyFill="1" applyBorder="1"/>
    <xf numFmtId="0" fontId="1" fillId="0" borderId="0" xfId="8" applyFont="1" applyFill="1" applyAlignment="1">
      <alignment horizontal="right" wrapText="1"/>
    </xf>
    <xf numFmtId="0" fontId="1" fillId="0" borderId="0" xfId="10" applyAlignment="1">
      <alignment horizontal="left" vertical="top" wrapText="1"/>
    </xf>
    <xf numFmtId="0" fontId="2" fillId="0" borderId="0" xfId="10" applyFont="1" applyAlignment="1">
      <alignment horizontal="left" vertical="top" wrapText="1"/>
    </xf>
    <xf numFmtId="0" fontId="4" fillId="0" borderId="0" xfId="10" applyFont="1" applyAlignment="1">
      <alignment horizontal="left" vertical="top" wrapText="1"/>
    </xf>
    <xf numFmtId="0" fontId="1" fillId="0" borderId="0" xfId="10" applyAlignment="1">
      <alignment horizontal="left" vertical="top" wrapText="1" indent="1"/>
    </xf>
    <xf numFmtId="0" fontId="2" fillId="0" borderId="0" xfId="10" applyFont="1" applyAlignment="1">
      <alignment horizontal="left" vertical="top" wrapText="1" indent="1"/>
    </xf>
    <xf numFmtId="0" fontId="6" fillId="0" borderId="0" xfId="8" applyFont="1" applyFill="1" applyAlignment="1">
      <alignment vertical="top" wrapText="1"/>
    </xf>
    <xf numFmtId="0" fontId="34" fillId="0" borderId="8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1" fillId="0" borderId="0" xfId="10" applyFill="1" applyBorder="1"/>
    <xf numFmtId="0" fontId="6" fillId="7" borderId="0" xfId="8" applyFont="1" applyFill="1" applyAlignment="1">
      <alignment vertical="top" wrapText="1"/>
    </xf>
    <xf numFmtId="0" fontId="6" fillId="7" borderId="9" xfId="8" applyFont="1" applyFill="1" applyBorder="1" applyAlignment="1">
      <alignment vertical="top" wrapText="1"/>
    </xf>
    <xf numFmtId="14" fontId="6" fillId="7" borderId="0" xfId="8" applyNumberFormat="1" applyFont="1" applyFill="1" applyAlignment="1">
      <alignment vertical="top" wrapText="1"/>
    </xf>
    <xf numFmtId="0" fontId="6" fillId="0" borderId="31" xfId="7" applyFont="1" applyBorder="1" applyAlignment="1" applyProtection="1">
      <alignment vertical="center"/>
      <protection locked="0"/>
    </xf>
    <xf numFmtId="0" fontId="6" fillId="0" borderId="32" xfId="7" applyFont="1" applyBorder="1" applyAlignment="1" applyProtection="1">
      <alignment horizontal="left" vertical="center"/>
      <protection locked="0"/>
    </xf>
    <xf numFmtId="0" fontId="6" fillId="7" borderId="0" xfId="8" applyNumberFormat="1" applyFont="1" applyFill="1" applyAlignment="1">
      <alignment horizontal="left" vertical="top" wrapText="1"/>
    </xf>
    <xf numFmtId="0" fontId="34" fillId="0" borderId="0" xfId="0" applyFont="1" applyBorder="1" applyAlignment="1">
      <alignment vertical="center"/>
    </xf>
    <xf numFmtId="3" fontId="33" fillId="7" borderId="8" xfId="0" applyNumberFormat="1" applyFont="1" applyFill="1" applyBorder="1" applyAlignment="1">
      <alignment vertical="center" wrapText="1"/>
    </xf>
    <xf numFmtId="3" fontId="33" fillId="0" borderId="8" xfId="0" applyNumberFormat="1" applyFont="1" applyBorder="1" applyAlignment="1">
      <alignment vertical="center" wrapText="1"/>
    </xf>
    <xf numFmtId="3" fontId="36" fillId="7" borderId="8" xfId="0" applyNumberFormat="1" applyFont="1" applyFill="1" applyBorder="1" applyAlignment="1">
      <alignment vertical="center" wrapText="1"/>
    </xf>
    <xf numFmtId="3" fontId="33" fillId="7" borderId="8" xfId="0" applyNumberFormat="1" applyFont="1" applyFill="1" applyBorder="1" applyAlignment="1">
      <alignment vertical="center"/>
    </xf>
    <xf numFmtId="3" fontId="33" fillId="7" borderId="8" xfId="0" applyNumberFormat="1" applyFont="1" applyFill="1" applyBorder="1" applyAlignment="1">
      <alignment horizontal="right" vertical="center" wrapText="1"/>
    </xf>
    <xf numFmtId="3" fontId="34" fillId="7" borderId="8" xfId="0" applyNumberFormat="1" applyFont="1" applyFill="1" applyBorder="1" applyAlignment="1">
      <alignment vertical="center" wrapText="1"/>
    </xf>
    <xf numFmtId="0" fontId="6" fillId="0" borderId="31" xfId="7" applyFont="1" applyBorder="1" applyAlignment="1" applyProtection="1">
      <alignment horizontal="left" vertical="center"/>
      <protection locked="0"/>
    </xf>
    <xf numFmtId="0" fontId="6" fillId="0" borderId="33" xfId="7" applyFont="1" applyBorder="1" applyAlignment="1" applyProtection="1">
      <alignment vertical="center"/>
    </xf>
    <xf numFmtId="0" fontId="6" fillId="0" borderId="34" xfId="7" applyFont="1" applyBorder="1" applyAlignment="1" applyProtection="1">
      <alignment vertical="center"/>
    </xf>
    <xf numFmtId="0" fontId="0" fillId="0" borderId="0" xfId="0" applyProtection="1"/>
    <xf numFmtId="0" fontId="1" fillId="0" borderId="0" xfId="8" applyFont="1" applyFill="1" applyAlignment="1" applyProtection="1">
      <alignment horizontal="right" wrapText="1"/>
    </xf>
    <xf numFmtId="0" fontId="6" fillId="7" borderId="0" xfId="8" applyNumberFormat="1" applyFont="1" applyFill="1" applyAlignment="1" applyProtection="1">
      <alignment horizontal="left" vertical="top" wrapText="1"/>
    </xf>
    <xf numFmtId="14" fontId="6" fillId="7" borderId="0" xfId="8" applyNumberFormat="1" applyFont="1" applyFill="1" applyAlignment="1" applyProtection="1">
      <alignment vertical="top" wrapText="1"/>
    </xf>
    <xf numFmtId="0" fontId="6" fillId="7" borderId="0" xfId="8" applyFont="1" applyFill="1" applyAlignment="1" applyProtection="1">
      <alignment vertical="top" wrapText="1"/>
    </xf>
    <xf numFmtId="0" fontId="6" fillId="7" borderId="9" xfId="8" applyFont="1" applyFill="1" applyBorder="1" applyAlignment="1" applyProtection="1">
      <alignment vertical="top" wrapText="1"/>
    </xf>
    <xf numFmtId="0" fontId="2" fillId="0" borderId="0" xfId="8" applyProtection="1"/>
    <xf numFmtId="164" fontId="2" fillId="0" borderId="6" xfId="8" applyNumberFormat="1" applyFont="1" applyFill="1" applyBorder="1" applyAlignment="1" applyProtection="1"/>
    <xf numFmtId="164" fontId="2" fillId="0" borderId="7" xfId="8" applyNumberFormat="1" applyFont="1" applyFill="1" applyBorder="1" applyAlignment="1" applyProtection="1"/>
    <xf numFmtId="0" fontId="0" fillId="0" borderId="0" xfId="0" applyFill="1" applyBorder="1" applyProtection="1"/>
    <xf numFmtId="164" fontId="2" fillId="0" borderId="0" xfId="8" applyNumberFormat="1" applyFont="1" applyFill="1" applyBorder="1" applyAlignment="1" applyProtection="1"/>
    <xf numFmtId="0" fontId="2" fillId="0" borderId="0" xfId="8" applyAlignment="1" applyProtection="1">
      <alignment horizontal="left" vertical="top" wrapText="1"/>
    </xf>
    <xf numFmtId="0" fontId="1" fillId="0" borderId="0" xfId="7" applyBorder="1" applyAlignment="1" applyProtection="1">
      <alignment horizontal="left" vertical="top" wrapText="1"/>
    </xf>
    <xf numFmtId="0" fontId="1" fillId="0" borderId="0" xfId="7" applyBorder="1" applyProtection="1"/>
    <xf numFmtId="0" fontId="2" fillId="0" borderId="0" xfId="9" applyBorder="1" applyAlignment="1" applyProtection="1">
      <alignment horizontal="left" vertical="top" wrapText="1"/>
    </xf>
    <xf numFmtId="0" fontId="2" fillId="0" borderId="0" xfId="9" applyBorder="1" applyProtection="1"/>
    <xf numFmtId="0" fontId="1" fillId="0" borderId="0" xfId="7" applyProtection="1"/>
    <xf numFmtId="0" fontId="5" fillId="0" borderId="0" xfId="9" applyFont="1" applyProtection="1"/>
    <xf numFmtId="0" fontId="37" fillId="0" borderId="0" xfId="7" applyFont="1" applyProtection="1"/>
    <xf numFmtId="0" fontId="1" fillId="0" borderId="10" xfId="7" applyBorder="1" applyProtection="1"/>
    <xf numFmtId="0" fontId="1" fillId="0" borderId="11" xfId="7" applyBorder="1" applyProtection="1"/>
    <xf numFmtId="0" fontId="1" fillId="0" borderId="0" xfId="7" applyAlignment="1" applyProtection="1">
      <alignment vertical="center"/>
    </xf>
    <xf numFmtId="0" fontId="1" fillId="0" borderId="10" xfId="7" applyBorder="1" applyAlignment="1" applyProtection="1">
      <alignment vertical="center"/>
    </xf>
    <xf numFmtId="0" fontId="1" fillId="0" borderId="0" xfId="7" applyBorder="1" applyAlignment="1" applyProtection="1">
      <alignment vertical="center"/>
    </xf>
    <xf numFmtId="0" fontId="1" fillId="0" borderId="11" xfId="7" applyBorder="1" applyAlignment="1" applyProtection="1">
      <alignment vertical="center"/>
    </xf>
    <xf numFmtId="0" fontId="37" fillId="0" borderId="0" xfId="7" applyFont="1" applyAlignment="1" applyProtection="1">
      <alignment vertical="center"/>
    </xf>
    <xf numFmtId="0" fontId="1" fillId="0" borderId="0" xfId="7" applyFont="1" applyAlignment="1" applyProtection="1">
      <alignment vertical="center"/>
    </xf>
    <xf numFmtId="0" fontId="1" fillId="0" borderId="0" xfId="7" applyAlignment="1" applyProtection="1">
      <alignment horizontal="left" vertical="center"/>
    </xf>
    <xf numFmtId="0" fontId="1" fillId="0" borderId="0" xfId="7" applyFont="1" applyProtection="1"/>
    <xf numFmtId="0" fontId="10" fillId="0" borderId="0" xfId="7" applyFont="1" applyAlignment="1" applyProtection="1">
      <alignment vertical="top" wrapText="1"/>
    </xf>
    <xf numFmtId="0" fontId="10" fillId="0" borderId="0" xfId="7" applyFont="1" applyAlignment="1" applyProtection="1">
      <alignment vertical="top"/>
    </xf>
    <xf numFmtId="0" fontId="1" fillId="0" borderId="35" xfId="7" applyBorder="1" applyAlignment="1" applyProtection="1">
      <alignment vertical="center"/>
    </xf>
    <xf numFmtId="0" fontId="1" fillId="0" borderId="36" xfId="7" applyFont="1" applyBorder="1" applyAlignment="1" applyProtection="1">
      <alignment vertical="center"/>
    </xf>
    <xf numFmtId="0" fontId="6" fillId="0" borderId="33" xfId="7" applyFont="1" applyBorder="1" applyAlignment="1" applyProtection="1">
      <alignment horizontal="left" vertical="center"/>
    </xf>
    <xf numFmtId="0" fontId="6" fillId="0" borderId="34" xfId="7" applyFont="1" applyBorder="1" applyAlignment="1" applyProtection="1">
      <alignment horizontal="left" vertical="center"/>
    </xf>
    <xf numFmtId="0" fontId="30" fillId="0" borderId="0" xfId="3" applyAlignment="1" applyProtection="1">
      <alignment horizontal="left" vertical="center" indent="2"/>
    </xf>
    <xf numFmtId="0" fontId="1" fillId="0" borderId="36" xfId="7" applyBorder="1" applyAlignment="1" applyProtection="1">
      <alignment vertical="center"/>
    </xf>
    <xf numFmtId="0" fontId="1" fillId="0" borderId="37" xfId="7" applyFont="1" applyBorder="1" applyAlignment="1" applyProtection="1">
      <alignment vertical="center"/>
    </xf>
    <xf numFmtId="0" fontId="1" fillId="0" borderId="38" xfId="7" applyFont="1" applyBorder="1" applyAlignment="1" applyProtection="1">
      <alignment vertical="center"/>
    </xf>
    <xf numFmtId="0" fontId="1" fillId="0" borderId="39" xfId="7" applyBorder="1" applyAlignment="1" applyProtection="1">
      <alignment horizontal="left" vertical="center"/>
    </xf>
    <xf numFmtId="0" fontId="1" fillId="0" borderId="40" xfId="7" applyBorder="1" applyAlignment="1" applyProtection="1">
      <alignment horizontal="left" vertical="center"/>
    </xf>
    <xf numFmtId="0" fontId="1" fillId="0" borderId="41" xfId="7" applyBorder="1" applyAlignment="1" applyProtection="1">
      <alignment horizontal="left" vertical="center"/>
    </xf>
    <xf numFmtId="0" fontId="11" fillId="0" borderId="0" xfId="7" applyFont="1" applyAlignment="1" applyProtection="1">
      <alignment vertical="center"/>
    </xf>
    <xf numFmtId="0" fontId="1" fillId="0" borderId="12" xfId="7" applyBorder="1" applyProtection="1"/>
    <xf numFmtId="0" fontId="1" fillId="0" borderId="13" xfId="7" applyBorder="1" applyProtection="1"/>
    <xf numFmtId="0" fontId="1" fillId="0" borderId="14" xfId="7" applyBorder="1" applyProtection="1"/>
    <xf numFmtId="0" fontId="38" fillId="0" borderId="0" xfId="7" applyFont="1" applyProtection="1"/>
    <xf numFmtId="3" fontId="1" fillId="0" borderId="4" xfId="10" applyNumberFormat="1" applyBorder="1" applyProtection="1">
      <protection locked="0"/>
    </xf>
    <xf numFmtId="0" fontId="32" fillId="0" borderId="0" xfId="0" applyFont="1"/>
    <xf numFmtId="0" fontId="39" fillId="0" borderId="0" xfId="0" applyFont="1"/>
    <xf numFmtId="0" fontId="40" fillId="0" borderId="0" xfId="0" applyFont="1"/>
    <xf numFmtId="0" fontId="6" fillId="0" borderId="0" xfId="10" applyFont="1" applyAlignment="1">
      <alignment horizontal="left" vertical="top" wrapText="1"/>
    </xf>
    <xf numFmtId="3" fontId="2" fillId="2" borderId="4" xfId="8" applyNumberFormat="1" applyFont="1" applyFill="1" applyBorder="1" applyAlignment="1"/>
    <xf numFmtId="3" fontId="2" fillId="2" borderId="1" xfId="8" applyNumberFormat="1" applyFont="1" applyFill="1" applyBorder="1" applyAlignment="1">
      <alignment wrapText="1"/>
    </xf>
    <xf numFmtId="3" fontId="2" fillId="2" borderId="4" xfId="8" applyNumberFormat="1" applyFont="1" applyFill="1" applyBorder="1" applyAlignment="1">
      <alignment wrapText="1"/>
    </xf>
    <xf numFmtId="3" fontId="4" fillId="7" borderId="16" xfId="8" applyNumberFormat="1" applyFont="1" applyFill="1" applyBorder="1" applyAlignment="1"/>
    <xf numFmtId="3" fontId="4" fillId="7" borderId="8" xfId="8" applyNumberFormat="1" applyFont="1" applyFill="1" applyBorder="1" applyAlignment="1"/>
    <xf numFmtId="3" fontId="2" fillId="0" borderId="1" xfId="8" applyNumberFormat="1" applyFont="1" applyFill="1" applyBorder="1" applyAlignment="1"/>
    <xf numFmtId="3" fontId="2" fillId="2" borderId="1" xfId="8" applyNumberFormat="1" applyFill="1" applyBorder="1"/>
    <xf numFmtId="3" fontId="2" fillId="0" borderId="4" xfId="8" applyNumberFormat="1" applyBorder="1"/>
    <xf numFmtId="3" fontId="4" fillId="7" borderId="3" xfId="8" applyNumberFormat="1" applyFont="1" applyFill="1" applyBorder="1"/>
    <xf numFmtId="3" fontId="2" fillId="2" borderId="2" xfId="8" applyNumberFormat="1" applyFill="1" applyBorder="1"/>
    <xf numFmtId="3" fontId="2" fillId="2" borderId="3" xfId="8" applyNumberFormat="1" applyFill="1" applyBorder="1"/>
    <xf numFmtId="3" fontId="1" fillId="2" borderId="3" xfId="10" applyNumberFormat="1" applyFill="1" applyBorder="1"/>
    <xf numFmtId="3" fontId="1" fillId="2" borderId="1" xfId="10" applyNumberFormat="1" applyFill="1" applyBorder="1"/>
    <xf numFmtId="3" fontId="4" fillId="7" borderId="15" xfId="10" applyNumberFormat="1" applyFont="1" applyFill="1" applyBorder="1"/>
    <xf numFmtId="3" fontId="1" fillId="0" borderId="4" xfId="10" applyNumberFormat="1" applyBorder="1"/>
    <xf numFmtId="3" fontId="4" fillId="0" borderId="4" xfId="10" applyNumberFormat="1" applyFont="1" applyBorder="1"/>
    <xf numFmtId="3" fontId="34" fillId="0" borderId="8" xfId="0" applyNumberFormat="1" applyFont="1" applyBorder="1" applyAlignment="1">
      <alignment vertical="center"/>
    </xf>
    <xf numFmtId="0" fontId="41" fillId="0" borderId="0" xfId="0" applyFont="1"/>
    <xf numFmtId="0" fontId="4" fillId="0" borderId="0" xfId="8" applyFont="1" applyAlignment="1" applyProtection="1">
      <alignment wrapText="1"/>
      <protection locked="0"/>
    </xf>
    <xf numFmtId="0" fontId="2" fillId="0" borderId="5" xfId="8" applyFont="1" applyBorder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center" wrapText="1"/>
      <protection locked="0"/>
    </xf>
    <xf numFmtId="0" fontId="2" fillId="0" borderId="4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2" fillId="0" borderId="0" xfId="8" applyFont="1" applyFill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center"/>
      <protection locked="0"/>
    </xf>
    <xf numFmtId="0" fontId="2" fillId="0" borderId="0" xfId="8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/>
      <protection locked="0"/>
    </xf>
    <xf numFmtId="0" fontId="2" fillId="0" borderId="2" xfId="8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/>
      <protection locked="0"/>
    </xf>
    <xf numFmtId="0" fontId="1" fillId="0" borderId="2" xfId="10" applyNumberFormat="1" applyBorder="1" applyAlignment="1" applyProtection="1">
      <alignment horizontal="center"/>
      <protection locked="0"/>
    </xf>
    <xf numFmtId="0" fontId="1" fillId="0" borderId="4" xfId="10" applyNumberFormat="1" applyBorder="1" applyAlignment="1" applyProtection="1">
      <alignment horizontal="center"/>
      <protection locked="0"/>
    </xf>
    <xf numFmtId="0" fontId="2" fillId="0" borderId="0" xfId="10" applyFont="1" applyAlignment="1" applyProtection="1">
      <alignment horizontal="left" vertical="top" wrapText="1"/>
      <protection locked="0"/>
    </xf>
    <xf numFmtId="0" fontId="4" fillId="0" borderId="0" xfId="10" applyFont="1" applyAlignment="1" applyProtection="1">
      <alignment horizontal="left" vertical="top" wrapText="1"/>
      <protection locked="0"/>
    </xf>
    <xf numFmtId="0" fontId="4" fillId="0" borderId="4" xfId="10" applyNumberFormat="1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 indent="1"/>
      <protection locked="0"/>
    </xf>
    <xf numFmtId="0" fontId="2" fillId="0" borderId="0" xfId="10" applyFont="1" applyAlignment="1" applyProtection="1">
      <alignment horizontal="left" vertical="top" wrapText="1" indent="1"/>
      <protection locked="0"/>
    </xf>
    <xf numFmtId="0" fontId="2" fillId="0" borderId="4" xfId="10" applyNumberFormat="1" applyFont="1" applyBorder="1" applyAlignment="1" applyProtection="1">
      <alignment horizontal="center"/>
      <protection locked="0"/>
    </xf>
    <xf numFmtId="0" fontId="2" fillId="0" borderId="3" xfId="10" applyNumberFormat="1" applyFont="1" applyBorder="1" applyAlignment="1" applyProtection="1">
      <alignment horizontal="center"/>
      <protection locked="0"/>
    </xf>
    <xf numFmtId="0" fontId="34" fillId="0" borderId="8" xfId="0" applyFont="1" applyBorder="1" applyAlignment="1" applyProtection="1">
      <alignment vertical="center"/>
      <protection locked="0"/>
    </xf>
    <xf numFmtId="0" fontId="34" fillId="0" borderId="8" xfId="0" applyFont="1" applyBorder="1" applyAlignment="1" applyProtection="1">
      <alignment horizontal="left" vertical="top" wrapText="1"/>
      <protection locked="0"/>
    </xf>
    <xf numFmtId="0" fontId="33" fillId="0" borderId="8" xfId="0" applyFont="1" applyBorder="1" applyAlignment="1" applyProtection="1">
      <alignment horizontal="left" vertical="top" wrapText="1"/>
      <protection locked="0"/>
    </xf>
    <xf numFmtId="0" fontId="35" fillId="0" borderId="8" xfId="0" applyFont="1" applyBorder="1" applyAlignment="1" applyProtection="1">
      <alignment horizontal="left" vertical="top" wrapText="1"/>
      <protection locked="0"/>
    </xf>
    <xf numFmtId="0" fontId="36" fillId="0" borderId="8" xfId="0" applyFont="1" applyBorder="1" applyAlignment="1" applyProtection="1">
      <alignment horizontal="left" vertical="top" wrapText="1"/>
      <protection locked="0"/>
    </xf>
    <xf numFmtId="0" fontId="1" fillId="0" borderId="2" xfId="10" applyBorder="1" applyAlignment="1" applyProtection="1">
      <alignment horizontal="center" vertical="center" wrapText="1"/>
      <protection locked="0"/>
    </xf>
    <xf numFmtId="0" fontId="1" fillId="0" borderId="2" xfId="10" applyFont="1" applyBorder="1" applyAlignment="1" applyProtection="1">
      <alignment horizontal="center" vertical="center" wrapText="1"/>
      <protection locked="0"/>
    </xf>
    <xf numFmtId="0" fontId="2" fillId="0" borderId="2" xfId="8" applyBorder="1" applyAlignment="1" applyProtection="1">
      <alignment horizontal="center" vertical="center" wrapText="1"/>
      <protection locked="0"/>
    </xf>
    <xf numFmtId="0" fontId="42" fillId="0" borderId="8" xfId="0" applyFont="1" applyBorder="1" applyAlignment="1" applyProtection="1">
      <alignment horizontal="left" vertical="top" wrapText="1"/>
      <protection locked="0"/>
    </xf>
    <xf numFmtId="0" fontId="43" fillId="0" borderId="8" xfId="0" applyFont="1" applyBorder="1" applyAlignment="1" applyProtection="1">
      <alignment horizontal="left" vertical="top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4" fontId="2" fillId="0" borderId="3" xfId="8" applyNumberFormat="1" applyBorder="1" applyAlignment="1" applyProtection="1">
      <alignment horizontal="center" vertical="center" wrapText="1"/>
      <protection locked="0"/>
    </xf>
    <xf numFmtId="14" fontId="1" fillId="0" borderId="3" xfId="10" applyNumberFormat="1" applyBorder="1" applyAlignment="1" applyProtection="1">
      <alignment horizontal="center" vertical="center" wrapText="1"/>
      <protection locked="0"/>
    </xf>
    <xf numFmtId="2" fontId="33" fillId="0" borderId="8" xfId="0" applyNumberFormat="1" applyFont="1" applyBorder="1" applyAlignment="1" applyProtection="1">
      <alignment horizontal="right" vertical="center"/>
      <protection locked="0"/>
    </xf>
    <xf numFmtId="3" fontId="36" fillId="0" borderId="8" xfId="0" applyNumberFormat="1" applyFont="1" applyBorder="1" applyAlignment="1" applyProtection="1">
      <alignment horizontal="right" vertical="center" wrapText="1"/>
      <protection locked="0"/>
    </xf>
    <xf numFmtId="3" fontId="34" fillId="0" borderId="8" xfId="0" applyNumberFormat="1" applyFont="1" applyBorder="1" applyAlignment="1" applyProtection="1">
      <alignment horizontal="right" vertical="center" wrapText="1"/>
      <protection locked="0"/>
    </xf>
    <xf numFmtId="0" fontId="2" fillId="0" borderId="8" xfId="8" applyBorder="1" applyAlignment="1" applyProtection="1">
      <alignment horizontal="center" vertical="center" wrapText="1"/>
      <protection locked="0"/>
    </xf>
    <xf numFmtId="14" fontId="2" fillId="0" borderId="8" xfId="8" applyNumberFormat="1" applyBorder="1" applyAlignment="1" applyProtection="1">
      <alignment horizontal="center" vertical="center" wrapText="1"/>
      <protection locked="0"/>
    </xf>
    <xf numFmtId="0" fontId="44" fillId="0" borderId="0" xfId="1" applyFont="1" applyBorder="1" applyAlignment="1" applyProtection="1">
      <alignment horizontal="left" vertical="center"/>
      <protection locked="0"/>
    </xf>
    <xf numFmtId="0" fontId="44" fillId="0" borderId="11" xfId="1" applyFont="1" applyBorder="1" applyAlignment="1" applyProtection="1">
      <alignment horizontal="left" vertical="center"/>
      <protection locked="0"/>
    </xf>
    <xf numFmtId="0" fontId="1" fillId="0" borderId="0" xfId="0" applyFont="1" applyBorder="1"/>
    <xf numFmtId="49" fontId="16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 indent="2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 wrapText="1" inden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right" vertical="center" readingOrder="1"/>
    </xf>
    <xf numFmtId="0" fontId="20" fillId="0" borderId="0" xfId="13" applyFont="1" applyBorder="1" applyAlignment="1">
      <alignment horizontal="center" vertical="top"/>
    </xf>
    <xf numFmtId="164" fontId="20" fillId="0" borderId="0" xfId="13" applyNumberFormat="1" applyFont="1" applyBorder="1" applyAlignment="1">
      <alignment vertical="center" wrapText="1"/>
    </xf>
    <xf numFmtId="164" fontId="20" fillId="0" borderId="0" xfId="0" applyNumberFormat="1" applyFont="1" applyBorder="1"/>
    <xf numFmtId="3" fontId="6" fillId="7" borderId="8" xfId="0" applyNumberFormat="1" applyFont="1" applyFill="1" applyBorder="1" applyAlignment="1" applyProtection="1">
      <alignment horizontal="right" vertical="center" readingOrder="1"/>
      <protection locked="0"/>
    </xf>
    <xf numFmtId="3" fontId="6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5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1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" fillId="7" borderId="8" xfId="0" applyNumberFormat="1" applyFont="1" applyFill="1" applyBorder="1" applyAlignment="1" applyProtection="1">
      <alignment horizontal="right" vertical="center" readingOrder="1"/>
      <protection locked="0"/>
    </xf>
    <xf numFmtId="3" fontId="2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" fillId="7" borderId="2" xfId="0" applyNumberFormat="1" applyFont="1" applyFill="1" applyBorder="1" applyAlignment="1" applyProtection="1">
      <alignment horizontal="right" vertical="center" readingOrder="1"/>
      <protection locked="0"/>
    </xf>
    <xf numFmtId="3" fontId="46" fillId="7" borderId="15" xfId="0" applyNumberFormat="1" applyFont="1" applyFill="1" applyBorder="1" applyAlignment="1" applyProtection="1">
      <alignment horizontal="right" vertical="center" readingOrder="1"/>
      <protection locked="0"/>
    </xf>
    <xf numFmtId="3" fontId="1" fillId="7" borderId="2" xfId="0" applyNumberFormat="1" applyFont="1" applyFill="1" applyBorder="1" applyAlignment="1" applyProtection="1">
      <alignment horizontal="right" vertical="center" readingOrder="1"/>
      <protection locked="0"/>
    </xf>
    <xf numFmtId="3" fontId="6" fillId="7" borderId="3" xfId="0" applyNumberFormat="1" applyFont="1" applyFill="1" applyBorder="1" applyAlignment="1" applyProtection="1">
      <alignment horizontal="right" vertical="center" readingOrder="1"/>
      <protection locked="0"/>
    </xf>
    <xf numFmtId="0" fontId="1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 indent="2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Fill="1"/>
    <xf numFmtId="0" fontId="4" fillId="0" borderId="0" xfId="0" applyFont="1" applyFill="1" applyAlignment="1" applyProtection="1">
      <alignment horizontal="right" wrapText="1"/>
      <protection locked="0"/>
    </xf>
    <xf numFmtId="0" fontId="0" fillId="0" borderId="0" xfId="0" applyFill="1" applyProtection="1">
      <protection locked="0"/>
    </xf>
    <xf numFmtId="0" fontId="47" fillId="3" borderId="1" xfId="0" applyFont="1" applyFill="1" applyBorder="1" applyAlignment="1" applyProtection="1">
      <alignment horizontal="center" wrapText="1"/>
      <protection locked="0"/>
    </xf>
    <xf numFmtId="0" fontId="23" fillId="3" borderId="1" xfId="0" applyFont="1" applyFill="1" applyBorder="1" applyAlignment="1" applyProtection="1">
      <protection locked="0"/>
    </xf>
    <xf numFmtId="0" fontId="21" fillId="3" borderId="19" xfId="0" applyFont="1" applyFill="1" applyBorder="1" applyAlignment="1" applyProtection="1">
      <alignment horizontal="center" wrapText="1"/>
      <protection locked="0"/>
    </xf>
    <xf numFmtId="0" fontId="21" fillId="3" borderId="20" xfId="0" applyFont="1" applyFill="1" applyBorder="1" applyAlignment="1" applyProtection="1">
      <alignment horizontal="center" wrapText="1"/>
      <protection locked="0"/>
    </xf>
    <xf numFmtId="0" fontId="21" fillId="3" borderId="8" xfId="0" applyFont="1" applyFill="1" applyBorder="1" applyAlignment="1" applyProtection="1">
      <alignment horizont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wrapText="1"/>
      <protection locked="0"/>
    </xf>
    <xf numFmtId="0" fontId="21" fillId="3" borderId="0" xfId="0" applyFont="1" applyFill="1" applyBorder="1" applyAlignment="1" applyProtection="1">
      <alignment wrapText="1"/>
      <protection locked="0"/>
    </xf>
    <xf numFmtId="0" fontId="22" fillId="3" borderId="0" xfId="0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horizontal="left" wrapText="1" indent="1"/>
      <protection locked="0"/>
    </xf>
    <xf numFmtId="0" fontId="23" fillId="0" borderId="0" xfId="0" applyFont="1" applyFill="1" applyBorder="1" applyAlignment="1" applyProtection="1">
      <alignment horizontal="left" wrapText="1" indent="1"/>
      <protection locked="0"/>
    </xf>
    <xf numFmtId="0" fontId="21" fillId="3" borderId="0" xfId="0" applyFont="1" applyFill="1" applyBorder="1" applyAlignment="1" applyProtection="1">
      <alignment horizontal="left" vertical="top" wrapText="1" indent="2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wrapText="1"/>
      <protection locked="0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1" xfId="0" applyFont="1" applyFill="1" applyBorder="1" applyAlignment="1" applyProtection="1">
      <alignment wrapText="1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21" fillId="3" borderId="1" xfId="0" applyFont="1" applyFill="1" applyBorder="1" applyAlignment="1" applyProtection="1">
      <alignment wrapText="1"/>
      <protection locked="0"/>
    </xf>
    <xf numFmtId="0" fontId="25" fillId="3" borderId="0" xfId="0" applyFont="1" applyFill="1" applyBorder="1" applyAlignment="1">
      <alignment wrapText="1"/>
    </xf>
    <xf numFmtId="0" fontId="25" fillId="3" borderId="0" xfId="0" applyFont="1" applyFill="1" applyBorder="1"/>
    <xf numFmtId="0" fontId="25" fillId="0" borderId="0" xfId="0" applyFont="1" applyFill="1" applyBorder="1"/>
    <xf numFmtId="0" fontId="26" fillId="3" borderId="0" xfId="0" applyFont="1" applyFill="1" applyBorder="1"/>
    <xf numFmtId="0" fontId="25" fillId="3" borderId="0" xfId="0" applyFont="1" applyFill="1" applyAlignment="1">
      <alignment wrapText="1"/>
    </xf>
    <xf numFmtId="0" fontId="25" fillId="3" borderId="0" xfId="0" applyFont="1" applyFill="1"/>
    <xf numFmtId="0" fontId="25" fillId="0" borderId="0" xfId="0" applyFont="1" applyFill="1"/>
    <xf numFmtId="0" fontId="26" fillId="3" borderId="0" xfId="0" applyFont="1" applyFill="1"/>
    <xf numFmtId="0" fontId="25" fillId="3" borderId="0" xfId="0" applyFont="1" applyFill="1" applyAlignment="1">
      <alignment horizontal="center"/>
    </xf>
    <xf numFmtId="0" fontId="1" fillId="0" borderId="0" xfId="8" applyFont="1" applyFill="1" applyAlignment="1" applyProtection="1">
      <alignment horizontal="right" wrapText="1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left" vertical="top" wrapText="1"/>
      <protection locked="0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2" fillId="0" borderId="8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 vertical="center" wrapText="1" indent="2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27" fillId="0" borderId="0" xfId="0" applyNumberFormat="1" applyFont="1" applyFill="1" applyAlignment="1" applyProtection="1">
      <alignment horizontal="left" vertical="top" wrapText="1"/>
      <protection locked="0"/>
    </xf>
    <xf numFmtId="49" fontId="28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0" fillId="0" borderId="8" xfId="0" applyBorder="1" applyProtection="1">
      <protection locked="0"/>
    </xf>
    <xf numFmtId="49" fontId="0" fillId="0" borderId="0" xfId="0" applyNumberFormat="1"/>
    <xf numFmtId="3" fontId="0" fillId="0" borderId="8" xfId="0" applyNumberFormat="1" applyFont="1" applyFill="1" applyBorder="1" applyAlignment="1" applyProtection="1">
      <alignment horizontal="right"/>
      <protection locked="0"/>
    </xf>
    <xf numFmtId="165" fontId="2" fillId="0" borderId="8" xfId="0" applyNumberFormat="1" applyFont="1" applyFill="1" applyBorder="1" applyAlignment="1" applyProtection="1">
      <alignment horizontal="right" wrapText="1"/>
      <protection locked="0"/>
    </xf>
    <xf numFmtId="3" fontId="0" fillId="0" borderId="8" xfId="0" applyNumberFormat="1" applyFont="1" applyBorder="1" applyProtection="1">
      <protection locked="0"/>
    </xf>
    <xf numFmtId="3" fontId="21" fillId="4" borderId="5" xfId="0" applyNumberFormat="1" applyFont="1" applyFill="1" applyBorder="1" applyProtection="1">
      <protection locked="0"/>
    </xf>
    <xf numFmtId="3" fontId="21" fillId="4" borderId="4" xfId="0" applyNumberFormat="1" applyFont="1" applyFill="1" applyBorder="1" applyProtection="1">
      <protection locked="0"/>
    </xf>
    <xf numFmtId="3" fontId="21" fillId="4" borderId="0" xfId="0" applyNumberFormat="1" applyFont="1" applyFill="1" applyBorder="1" applyProtection="1">
      <protection locked="0"/>
    </xf>
    <xf numFmtId="3" fontId="21" fillId="4" borderId="3" xfId="0" applyNumberFormat="1" applyFont="1" applyFill="1" applyBorder="1" applyProtection="1">
      <protection locked="0"/>
    </xf>
    <xf numFmtId="3" fontId="21" fillId="4" borderId="1" xfId="0" applyNumberFormat="1" applyFont="1" applyFill="1" applyBorder="1" applyProtection="1">
      <protection locked="0"/>
    </xf>
    <xf numFmtId="3" fontId="21" fillId="3" borderId="4" xfId="0" applyNumberFormat="1" applyFont="1" applyFill="1" applyBorder="1" applyProtection="1">
      <protection locked="0"/>
    </xf>
    <xf numFmtId="3" fontId="21" fillId="3" borderId="5" xfId="0" applyNumberFormat="1" applyFont="1" applyFill="1" applyBorder="1" applyProtection="1">
      <protection locked="0"/>
    </xf>
    <xf numFmtId="3" fontId="21" fillId="3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Protection="1">
      <protection locked="0"/>
    </xf>
    <xf numFmtId="3" fontId="21" fillId="0" borderId="4" xfId="0" applyNumberFormat="1" applyFont="1" applyFill="1" applyBorder="1" applyProtection="1">
      <protection locked="0"/>
    </xf>
    <xf numFmtId="3" fontId="21" fillId="3" borderId="1" xfId="0" applyNumberFormat="1" applyFont="1" applyFill="1" applyBorder="1" applyProtection="1">
      <protection locked="0"/>
    </xf>
    <xf numFmtId="3" fontId="22" fillId="3" borderId="4" xfId="0" applyNumberFormat="1" applyFont="1" applyFill="1" applyBorder="1" applyProtection="1">
      <protection locked="0"/>
    </xf>
    <xf numFmtId="3" fontId="21" fillId="0" borderId="5" xfId="0" applyNumberFormat="1" applyFont="1" applyFill="1" applyBorder="1" applyProtection="1">
      <protection locked="0"/>
    </xf>
    <xf numFmtId="3" fontId="21" fillId="0" borderId="1" xfId="0" applyNumberFormat="1" applyFont="1" applyFill="1" applyBorder="1" applyProtection="1">
      <protection locked="0"/>
    </xf>
    <xf numFmtId="3" fontId="22" fillId="0" borderId="4" xfId="0" applyNumberFormat="1" applyFont="1" applyFill="1" applyBorder="1" applyProtection="1">
      <protection locked="0"/>
    </xf>
    <xf numFmtId="3" fontId="21" fillId="4" borderId="26" xfId="0" applyNumberFormat="1" applyFont="1" applyFill="1" applyBorder="1" applyProtection="1">
      <protection locked="0"/>
    </xf>
    <xf numFmtId="3" fontId="22" fillId="4" borderId="4" xfId="0" applyNumberFormat="1" applyFont="1" applyFill="1" applyBorder="1" applyProtection="1">
      <protection locked="0"/>
    </xf>
    <xf numFmtId="3" fontId="22" fillId="4" borderId="5" xfId="0" applyNumberFormat="1" applyFont="1" applyFill="1" applyBorder="1" applyProtection="1">
      <protection locked="0"/>
    </xf>
    <xf numFmtId="3" fontId="22" fillId="4" borderId="26" xfId="0" applyNumberFormat="1" applyFont="1" applyFill="1" applyBorder="1" applyProtection="1">
      <protection locked="0"/>
    </xf>
    <xf numFmtId="3" fontId="22" fillId="4" borderId="27" xfId="0" applyNumberFormat="1" applyFont="1" applyFill="1" applyBorder="1" applyProtection="1">
      <protection locked="0"/>
    </xf>
    <xf numFmtId="3" fontId="2" fillId="0" borderId="0" xfId="8" applyNumberFormat="1" applyFont="1" applyFill="1" applyBorder="1" applyAlignment="1" applyProtection="1">
      <protection locked="0"/>
    </xf>
    <xf numFmtId="0" fontId="2" fillId="0" borderId="5" xfId="8" applyFont="1" applyBorder="1" applyAlignment="1" applyProtection="1">
      <alignment horizontal="center"/>
      <protection locked="0"/>
    </xf>
    <xf numFmtId="167" fontId="50" fillId="4" borderId="3" xfId="0" applyNumberFormat="1" applyFont="1" applyFill="1" applyBorder="1" applyProtection="1">
      <protection locked="0"/>
    </xf>
    <xf numFmtId="167" fontId="51" fillId="0" borderId="8" xfId="16" applyNumberFormat="1" applyFont="1" applyFill="1" applyBorder="1" applyProtection="1">
      <protection locked="0"/>
    </xf>
    <xf numFmtId="3" fontId="51" fillId="0" borderId="8" xfId="16" applyNumberFormat="1" applyFont="1" applyFill="1" applyBorder="1" applyProtection="1">
      <protection locked="0"/>
    </xf>
    <xf numFmtId="167" fontId="51" fillId="8" borderId="4" xfId="16" applyNumberFormat="1" applyFont="1" applyFill="1" applyBorder="1" applyProtection="1">
      <protection locked="0"/>
    </xf>
    <xf numFmtId="167" fontId="51" fillId="8" borderId="3" xfId="16" applyNumberFormat="1" applyFont="1" applyFill="1" applyBorder="1" applyProtection="1">
      <protection locked="0"/>
    </xf>
    <xf numFmtId="167" fontId="51" fillId="8" borderId="21" xfId="16" applyNumberFormat="1" applyFont="1" applyFill="1" applyBorder="1" applyProtection="1">
      <protection locked="0"/>
    </xf>
    <xf numFmtId="167" fontId="52" fillId="0" borderId="8" xfId="16" applyNumberFormat="1" applyFont="1" applyFill="1" applyBorder="1" applyProtection="1">
      <protection locked="0"/>
    </xf>
    <xf numFmtId="3" fontId="52" fillId="0" borderId="8" xfId="16" applyNumberFormat="1" applyFont="1" applyFill="1" applyBorder="1" applyProtection="1">
      <protection locked="0"/>
    </xf>
    <xf numFmtId="167" fontId="51" fillId="8" borderId="1" xfId="16" applyNumberFormat="1" applyFont="1" applyFill="1" applyBorder="1" applyProtection="1">
      <protection locked="0"/>
    </xf>
    <xf numFmtId="167" fontId="52" fillId="0" borderId="16" xfId="16" applyNumberFormat="1" applyFont="1" applyFill="1" applyBorder="1" applyProtection="1">
      <protection locked="0"/>
    </xf>
    <xf numFmtId="3" fontId="52" fillId="0" borderId="16" xfId="16" applyNumberFormat="1" applyFont="1" applyFill="1" applyBorder="1" applyProtection="1">
      <protection locked="0"/>
    </xf>
    <xf numFmtId="167" fontId="50" fillId="4" borderId="4" xfId="0" applyNumberFormat="1" applyFont="1" applyFill="1" applyBorder="1" applyProtection="1">
      <protection locked="0"/>
    </xf>
    <xf numFmtId="167" fontId="53" fillId="4" borderId="4" xfId="17" applyNumberFormat="1" applyFont="1" applyFill="1" applyBorder="1" applyAlignment="1" applyProtection="1">
      <alignment horizontal="right"/>
      <protection locked="0"/>
    </xf>
    <xf numFmtId="167" fontId="19" fillId="4" borderId="4" xfId="17" applyNumberFormat="1" applyFont="1" applyFill="1" applyBorder="1" applyAlignment="1" applyProtection="1">
      <alignment horizontal="right"/>
      <protection locked="0"/>
    </xf>
    <xf numFmtId="3" fontId="54" fillId="0" borderId="8" xfId="17" applyNumberFormat="1" applyFont="1" applyFill="1" applyBorder="1" applyAlignment="1" applyProtection="1">
      <alignment horizontal="right"/>
      <protection locked="0"/>
    </xf>
    <xf numFmtId="3" fontId="55" fillId="0" borderId="4" xfId="17" applyNumberFormat="1" applyFont="1" applyFill="1" applyBorder="1" applyAlignment="1" applyProtection="1">
      <alignment horizontal="right"/>
      <protection locked="0"/>
    </xf>
    <xf numFmtId="0" fontId="56" fillId="3" borderId="4" xfId="0" applyFont="1" applyFill="1" applyBorder="1" applyProtection="1">
      <protection locked="0"/>
    </xf>
    <xf numFmtId="3" fontId="57" fillId="3" borderId="1" xfId="0" applyNumberFormat="1" applyFont="1" applyFill="1" applyBorder="1" applyProtection="1">
      <protection locked="0"/>
    </xf>
    <xf numFmtId="3" fontId="56" fillId="0" borderId="4" xfId="0" applyNumberFormat="1" applyFont="1" applyFill="1" applyBorder="1" applyProtection="1">
      <protection locked="0"/>
    </xf>
    <xf numFmtId="3" fontId="56" fillId="4" borderId="4" xfId="0" applyNumberFormat="1" applyFont="1" applyFill="1" applyBorder="1" applyProtection="1">
      <protection locked="0"/>
    </xf>
    <xf numFmtId="3" fontId="56" fillId="4" borderId="1" xfId="0" applyNumberFormat="1" applyFont="1" applyFill="1" applyBorder="1" applyProtection="1">
      <protection locked="0"/>
    </xf>
    <xf numFmtId="3" fontId="56" fillId="4" borderId="3" xfId="0" applyNumberFormat="1" applyFont="1" applyFill="1" applyBorder="1" applyProtection="1">
      <protection locked="0"/>
    </xf>
    <xf numFmtId="3" fontId="56" fillId="0" borderId="8" xfId="0" applyNumberFormat="1" applyFont="1" applyFill="1" applyBorder="1" applyProtection="1">
      <protection locked="0"/>
    </xf>
    <xf numFmtId="3" fontId="56" fillId="0" borderId="1" xfId="0" applyNumberFormat="1" applyFont="1" applyFill="1" applyBorder="1" applyProtection="1">
      <protection locked="0"/>
    </xf>
    <xf numFmtId="167" fontId="56" fillId="4" borderId="4" xfId="0" applyNumberFormat="1" applyFont="1" applyFill="1" applyBorder="1" applyProtection="1">
      <protection locked="0"/>
    </xf>
    <xf numFmtId="3" fontId="56" fillId="3" borderId="8" xfId="0" applyNumberFormat="1" applyFont="1" applyFill="1" applyBorder="1" applyProtection="1">
      <protection locked="0"/>
    </xf>
    <xf numFmtId="3" fontId="56" fillId="3" borderId="45" xfId="0" applyNumberFormat="1" applyFont="1" applyFill="1" applyBorder="1" applyProtection="1">
      <protection locked="0"/>
    </xf>
    <xf numFmtId="3" fontId="56" fillId="4" borderId="2" xfId="0" applyNumberFormat="1" applyFont="1" applyFill="1" applyBorder="1" applyProtection="1">
      <protection locked="0"/>
    </xf>
    <xf numFmtId="167" fontId="19" fillId="4" borderId="1" xfId="18" applyNumberFormat="1" applyFont="1" applyFill="1" applyBorder="1" applyProtection="1">
      <protection locked="0"/>
    </xf>
    <xf numFmtId="167" fontId="19" fillId="0" borderId="1" xfId="18" applyNumberFormat="1" applyFont="1" applyFill="1" applyBorder="1" applyProtection="1">
      <protection locked="0"/>
    </xf>
    <xf numFmtId="167" fontId="53" fillId="4" borderId="4" xfId="17" applyNumberFormat="1" applyFont="1" applyFill="1" applyBorder="1" applyProtection="1">
      <protection locked="0"/>
    </xf>
    <xf numFmtId="167" fontId="19" fillId="4" borderId="4" xfId="18" applyNumberFormat="1" applyFont="1" applyFill="1" applyBorder="1" applyProtection="1">
      <protection locked="0"/>
    </xf>
    <xf numFmtId="167" fontId="58" fillId="0" borderId="8" xfId="18" applyNumberFormat="1" applyFont="1" applyFill="1" applyBorder="1" applyProtection="1">
      <protection locked="0"/>
    </xf>
    <xf numFmtId="167" fontId="59" fillId="3" borderId="8" xfId="18" applyNumberFormat="1" applyFont="1" applyFill="1" applyBorder="1" applyProtection="1">
      <protection locked="0"/>
    </xf>
    <xf numFmtId="167" fontId="19" fillId="3" borderId="1" xfId="18" applyNumberFormat="1" applyFont="1" applyFill="1" applyBorder="1" applyProtection="1">
      <protection locked="0"/>
    </xf>
    <xf numFmtId="167" fontId="58" fillId="3" borderId="8" xfId="18" applyNumberFormat="1" applyFont="1" applyFill="1" applyBorder="1" applyProtection="1">
      <protection locked="0"/>
    </xf>
    <xf numFmtId="167" fontId="19" fillId="0" borderId="8" xfId="18" applyNumberFormat="1" applyFont="1" applyFill="1" applyBorder="1" applyProtection="1">
      <protection locked="0"/>
    </xf>
    <xf numFmtId="167" fontId="60" fillId="0" borderId="8" xfId="18" applyNumberFormat="1" applyFont="1" applyFill="1" applyBorder="1" applyProtection="1">
      <protection locked="0"/>
    </xf>
    <xf numFmtId="167" fontId="61" fillId="3" borderId="8" xfId="18" applyNumberFormat="1" applyFont="1" applyFill="1" applyBorder="1" applyProtection="1">
      <protection locked="0"/>
    </xf>
    <xf numFmtId="167" fontId="19" fillId="4" borderId="8" xfId="18" applyNumberFormat="1" applyFont="1" applyFill="1" applyBorder="1" applyProtection="1">
      <protection locked="0"/>
    </xf>
    <xf numFmtId="167" fontId="19" fillId="0" borderId="4" xfId="18" applyNumberFormat="1" applyFont="1" applyFill="1" applyBorder="1" applyProtection="1">
      <protection locked="0"/>
    </xf>
    <xf numFmtId="167" fontId="60" fillId="4" borderId="3" xfId="18" applyNumberFormat="1" applyFont="1" applyFill="1" applyBorder="1" applyProtection="1">
      <protection locked="0"/>
    </xf>
    <xf numFmtId="3" fontId="62" fillId="3" borderId="25" xfId="0" applyNumberFormat="1" applyFont="1" applyFill="1" applyBorder="1" applyProtection="1">
      <protection locked="0"/>
    </xf>
    <xf numFmtId="3" fontId="62" fillId="3" borderId="24" xfId="0" applyNumberFormat="1" applyFont="1" applyFill="1" applyBorder="1" applyProtection="1">
      <protection locked="0"/>
    </xf>
    <xf numFmtId="3" fontId="63" fillId="3" borderId="4" xfId="0" applyNumberFormat="1" applyFont="1" applyFill="1" applyBorder="1" applyProtection="1">
      <protection locked="0"/>
    </xf>
    <xf numFmtId="3" fontId="63" fillId="3" borderId="1" xfId="0" applyNumberFormat="1" applyFont="1" applyFill="1" applyBorder="1" applyProtection="1">
      <protection locked="0"/>
    </xf>
    <xf numFmtId="3" fontId="63" fillId="4" borderId="4" xfId="0" applyNumberFormat="1" applyFont="1" applyFill="1" applyBorder="1" applyProtection="1">
      <protection locked="0"/>
    </xf>
    <xf numFmtId="3" fontId="63" fillId="4" borderId="0" xfId="0" applyNumberFormat="1" applyFont="1" applyFill="1" applyBorder="1" applyProtection="1">
      <protection locked="0"/>
    </xf>
    <xf numFmtId="3" fontId="63" fillId="3" borderId="0" xfId="0" applyNumberFormat="1" applyFont="1" applyFill="1" applyBorder="1" applyProtection="1">
      <protection locked="0"/>
    </xf>
    <xf numFmtId="3" fontId="63" fillId="0" borderId="0" xfId="0" applyNumberFormat="1" applyFont="1" applyFill="1" applyBorder="1" applyProtection="1">
      <protection locked="0"/>
    </xf>
    <xf numFmtId="3" fontId="63" fillId="0" borderId="4" xfId="0" applyNumberFormat="1" applyFont="1" applyFill="1" applyBorder="1" applyProtection="1">
      <protection locked="0"/>
    </xf>
    <xf numFmtId="3" fontId="62" fillId="3" borderId="4" xfId="0" applyNumberFormat="1" applyFont="1" applyFill="1" applyBorder="1" applyProtection="1">
      <protection locked="0"/>
    </xf>
    <xf numFmtId="3" fontId="63" fillId="4" borderId="3" xfId="0" applyNumberFormat="1" applyFont="1" applyFill="1" applyBorder="1" applyProtection="1">
      <protection locked="0"/>
    </xf>
    <xf numFmtId="3" fontId="63" fillId="4" borderId="1" xfId="0" applyNumberFormat="1" applyFont="1" applyFill="1" applyBorder="1" applyProtection="1">
      <protection locked="0"/>
    </xf>
    <xf numFmtId="3" fontId="64" fillId="0" borderId="8" xfId="0" applyNumberFormat="1" applyFont="1" applyFill="1" applyBorder="1" applyProtection="1">
      <protection locked="0"/>
    </xf>
    <xf numFmtId="3" fontId="64" fillId="0" borderId="20" xfId="0" applyNumberFormat="1" applyFont="1" applyFill="1" applyBorder="1" applyProtection="1">
      <protection locked="0"/>
    </xf>
    <xf numFmtId="3" fontId="64" fillId="0" borderId="23" xfId="0" applyNumberFormat="1" applyFont="1" applyFill="1" applyBorder="1" applyProtection="1">
      <protection locked="0"/>
    </xf>
    <xf numFmtId="3" fontId="64" fillId="0" borderId="22" xfId="0" applyNumberFormat="1" applyFont="1" applyFill="1" applyBorder="1" applyProtection="1">
      <protection locked="0"/>
    </xf>
    <xf numFmtId="3" fontId="63" fillId="0" borderId="3" xfId="0" applyNumberFormat="1" applyFont="1" applyFill="1" applyBorder="1" applyProtection="1">
      <protection locked="0"/>
    </xf>
    <xf numFmtId="3" fontId="63" fillId="0" borderId="18" xfId="0" applyNumberFormat="1" applyFont="1" applyFill="1" applyBorder="1" applyProtection="1">
      <protection locked="0"/>
    </xf>
    <xf numFmtId="3" fontId="63" fillId="4" borderId="5" xfId="0" applyNumberFormat="1" applyFont="1" applyFill="1" applyBorder="1" applyProtection="1">
      <protection locked="0"/>
    </xf>
    <xf numFmtId="3" fontId="63" fillId="4" borderId="9" xfId="0" applyNumberFormat="1" applyFont="1" applyFill="1" applyBorder="1" applyProtection="1">
      <protection locked="0"/>
    </xf>
    <xf numFmtId="3" fontId="63" fillId="4" borderId="21" xfId="0" applyNumberFormat="1" applyFont="1" applyFill="1" applyBorder="1" applyProtection="1">
      <protection locked="0"/>
    </xf>
    <xf numFmtId="3" fontId="63" fillId="3" borderId="3" xfId="0" applyNumberFormat="1" applyFont="1" applyFill="1" applyBorder="1" applyProtection="1">
      <protection locked="0"/>
    </xf>
    <xf numFmtId="3" fontId="62" fillId="0" borderId="23" xfId="0" applyNumberFormat="1" applyFont="1" applyFill="1" applyBorder="1" applyProtection="1">
      <protection locked="0"/>
    </xf>
    <xf numFmtId="3" fontId="62" fillId="0" borderId="22" xfId="0" applyNumberFormat="1" applyFont="1" applyFill="1" applyBorder="1" applyProtection="1">
      <protection locked="0"/>
    </xf>
    <xf numFmtId="3" fontId="62" fillId="3" borderId="46" xfId="0" applyNumberFormat="1" applyFont="1" applyFill="1" applyBorder="1" applyProtection="1">
      <protection locked="0"/>
    </xf>
    <xf numFmtId="3" fontId="62" fillId="3" borderId="47" xfId="0" applyNumberFormat="1" applyFont="1" applyFill="1" applyBorder="1" applyProtection="1">
      <protection locked="0"/>
    </xf>
    <xf numFmtId="0" fontId="63" fillId="0" borderId="0" xfId="0" applyFont="1" applyFill="1" applyBorder="1" applyAlignment="1" applyProtection="1">
      <alignment horizontal="left" wrapText="1" indent="1"/>
      <protection locked="0"/>
    </xf>
    <xf numFmtId="0" fontId="65" fillId="0" borderId="0" xfId="0" applyFont="1" applyFill="1" applyBorder="1" applyAlignment="1" applyProtection="1">
      <alignment horizontal="left" wrapText="1" indent="1"/>
      <protection locked="0"/>
    </xf>
    <xf numFmtId="167" fontId="19" fillId="4" borderId="2" xfId="0" applyNumberFormat="1" applyFont="1" applyFill="1" applyBorder="1" applyAlignment="1" applyProtection="1">
      <alignment wrapText="1"/>
      <protection locked="0"/>
    </xf>
    <xf numFmtId="167" fontId="55" fillId="8" borderId="3" xfId="17" applyNumberFormat="1" applyFont="1" applyFill="1" applyBorder="1" applyAlignment="1" applyProtection="1">
      <alignment horizontal="right"/>
      <protection locked="0"/>
    </xf>
    <xf numFmtId="167" fontId="56" fillId="8" borderId="4" xfId="0" applyNumberFormat="1" applyFont="1" applyFill="1" applyBorder="1" applyProtection="1">
      <protection locked="0"/>
    </xf>
    <xf numFmtId="167" fontId="1" fillId="4" borderId="1" xfId="18" applyNumberFormat="1" applyFont="1" applyFill="1" applyBorder="1" applyProtection="1">
      <protection locked="0"/>
    </xf>
    <xf numFmtId="167" fontId="1" fillId="0" borderId="1" xfId="18" applyNumberFormat="1" applyFont="1" applyFill="1" applyBorder="1" applyProtection="1">
      <protection locked="0"/>
    </xf>
    <xf numFmtId="167" fontId="1" fillId="4" borderId="4" xfId="18" applyNumberFormat="1" applyFont="1" applyFill="1" applyBorder="1" applyProtection="1">
      <protection locked="0"/>
    </xf>
    <xf numFmtId="167" fontId="1" fillId="0" borderId="4" xfId="18" applyNumberFormat="1" applyFont="1" applyFill="1" applyBorder="1" applyProtection="1">
      <protection locked="0"/>
    </xf>
    <xf numFmtId="167" fontId="6" fillId="4" borderId="3" xfId="18" applyNumberFormat="1" applyFont="1" applyFill="1" applyBorder="1" applyProtection="1">
      <protection locked="0"/>
    </xf>
    <xf numFmtId="167" fontId="63" fillId="4" borderId="4" xfId="0" applyNumberFormat="1" applyFont="1" applyFill="1" applyBorder="1" applyProtection="1">
      <protection locked="0"/>
    </xf>
    <xf numFmtId="0" fontId="8" fillId="0" borderId="28" xfId="7" applyFont="1" applyBorder="1" applyAlignment="1" applyProtection="1">
      <alignment horizontal="center" vertical="top"/>
    </xf>
    <xf numFmtId="0" fontId="8" fillId="0" borderId="29" xfId="7" applyFont="1" applyBorder="1" applyAlignment="1" applyProtection="1">
      <alignment horizontal="center" vertical="top"/>
    </xf>
    <xf numFmtId="0" fontId="8" fillId="0" borderId="30" xfId="7" applyFont="1" applyBorder="1" applyAlignment="1" applyProtection="1">
      <alignment horizontal="center" vertical="top"/>
    </xf>
    <xf numFmtId="0" fontId="8" fillId="0" borderId="0" xfId="7" applyFont="1" applyAlignment="1" applyProtection="1">
      <alignment horizontal="center" vertical="top"/>
    </xf>
    <xf numFmtId="0" fontId="30" fillId="0" borderId="0" xfId="3" applyAlignment="1" applyProtection="1">
      <alignment horizontal="left" vertical="center"/>
    </xf>
    <xf numFmtId="0" fontId="9" fillId="0" borderId="10" xfId="7" applyFont="1" applyBorder="1" applyAlignment="1" applyProtection="1">
      <alignment horizontal="center" vertical="center"/>
    </xf>
    <xf numFmtId="0" fontId="9" fillId="0" borderId="0" xfId="7" applyFont="1" applyBorder="1" applyAlignment="1" applyProtection="1">
      <alignment horizontal="center" vertical="center"/>
    </xf>
    <xf numFmtId="0" fontId="9" fillId="0" borderId="11" xfId="7" applyFont="1" applyBorder="1" applyAlignment="1" applyProtection="1">
      <alignment horizontal="center" vertical="center"/>
    </xf>
    <xf numFmtId="0" fontId="30" fillId="0" borderId="0" xfId="3" applyAlignment="1" applyProtection="1">
      <alignment horizontal="left" vertical="center" indent="2"/>
    </xf>
    <xf numFmtId="0" fontId="30" fillId="0" borderId="0" xfId="2" applyAlignment="1" applyProtection="1">
      <alignment horizontal="left" vertical="center" indent="2"/>
    </xf>
    <xf numFmtId="0" fontId="6" fillId="0" borderId="0" xfId="7" applyFont="1" applyAlignment="1" applyProtection="1">
      <alignment horizontal="left" vertical="center" indent="1"/>
    </xf>
    <xf numFmtId="0" fontId="5" fillId="0" borderId="0" xfId="7" applyFont="1" applyAlignment="1" applyProtection="1">
      <alignment horizontal="left" vertical="center"/>
    </xf>
    <xf numFmtId="49" fontId="6" fillId="0" borderId="42" xfId="7" applyNumberFormat="1" applyFont="1" applyBorder="1" applyAlignment="1" applyProtection="1">
      <alignment horizontal="left" vertical="center"/>
      <protection locked="0"/>
    </xf>
    <xf numFmtId="49" fontId="6" fillId="0" borderId="43" xfId="7" applyNumberFormat="1" applyFont="1" applyBorder="1" applyAlignment="1" applyProtection="1">
      <alignment horizontal="left" vertical="center"/>
      <protection locked="0"/>
    </xf>
    <xf numFmtId="49" fontId="6" fillId="0" borderId="44" xfId="7" applyNumberFormat="1" applyFont="1" applyBorder="1" applyAlignment="1" applyProtection="1">
      <alignment horizontal="left" vertical="center"/>
      <protection locked="0"/>
    </xf>
    <xf numFmtId="0" fontId="6" fillId="0" borderId="31" xfId="7" applyFont="1" applyBorder="1" applyAlignment="1" applyProtection="1">
      <alignment horizontal="left" vertical="center"/>
      <protection locked="0"/>
    </xf>
    <xf numFmtId="0" fontId="6" fillId="0" borderId="33" xfId="7" applyFont="1" applyBorder="1" applyAlignment="1" applyProtection="1">
      <alignment horizontal="left" vertical="center"/>
      <protection locked="0"/>
    </xf>
    <xf numFmtId="0" fontId="6" fillId="0" borderId="34" xfId="7" applyFont="1" applyBorder="1" applyAlignment="1" applyProtection="1">
      <alignment horizontal="left" vertical="center"/>
      <protection locked="0"/>
    </xf>
    <xf numFmtId="0" fontId="30" fillId="0" borderId="0" xfId="3" applyBorder="1" applyAlignment="1" applyProtection="1">
      <alignment horizontal="left" vertical="center" indent="2"/>
    </xf>
    <xf numFmtId="0" fontId="30" fillId="0" borderId="11" xfId="3" applyBorder="1" applyAlignment="1" applyProtection="1">
      <alignment horizontal="left" vertical="center" indent="2"/>
    </xf>
    <xf numFmtId="0" fontId="48" fillId="0" borderId="0" xfId="1" applyFont="1" applyBorder="1" applyAlignment="1" applyProtection="1">
      <alignment horizontal="left" vertical="center"/>
      <protection locked="0"/>
    </xf>
    <xf numFmtId="0" fontId="48" fillId="0" borderId="11" xfId="1" applyFont="1" applyBorder="1" applyAlignment="1" applyProtection="1">
      <alignment horizontal="left" vertical="center"/>
      <protection locked="0"/>
    </xf>
    <xf numFmtId="0" fontId="1" fillId="0" borderId="0" xfId="7" applyAlignment="1" applyProtection="1">
      <alignment horizontal="left" vertical="center"/>
    </xf>
    <xf numFmtId="0" fontId="2" fillId="0" borderId="2" xfId="8" applyFont="1" applyBorder="1" applyAlignment="1" applyProtection="1">
      <alignment horizontal="center"/>
    </xf>
    <xf numFmtId="0" fontId="2" fillId="0" borderId="4" xfId="8" applyBorder="1" applyAlignment="1" applyProtection="1">
      <alignment horizontal="center"/>
    </xf>
    <xf numFmtId="0" fontId="2" fillId="0" borderId="3" xfId="8" applyBorder="1" applyAlignment="1" applyProtection="1">
      <alignment horizontal="center"/>
    </xf>
    <xf numFmtId="0" fontId="3" fillId="0" borderId="20" xfId="8" applyFont="1" applyBorder="1" applyAlignment="1" applyProtection="1">
      <alignment horizontal="center"/>
    </xf>
    <xf numFmtId="0" fontId="3" fillId="0" borderId="16" xfId="8" applyFont="1" applyBorder="1" applyAlignment="1" applyProtection="1">
      <alignment horizontal="center"/>
    </xf>
    <xf numFmtId="0" fontId="7" fillId="0" borderId="0" xfId="8" applyFont="1" applyFill="1" applyAlignment="1" applyProtection="1">
      <alignment horizontal="center" vertical="center" wrapText="1"/>
    </xf>
    <xf numFmtId="49" fontId="6" fillId="7" borderId="0" xfId="8" applyNumberFormat="1" applyFont="1" applyFill="1" applyAlignment="1" applyProtection="1">
      <alignment horizontal="left" vertical="top" wrapText="1"/>
    </xf>
    <xf numFmtId="0" fontId="6" fillId="7" borderId="0" xfId="8" applyFont="1" applyFill="1" applyAlignment="1" applyProtection="1">
      <alignment horizontal="left" vertical="top" wrapText="1"/>
    </xf>
    <xf numFmtId="0" fontId="2" fillId="0" borderId="2" xfId="10" applyFont="1" applyBorder="1" applyAlignment="1">
      <alignment horizontal="center"/>
    </xf>
    <xf numFmtId="0" fontId="1" fillId="0" borderId="4" xfId="10" applyBorder="1" applyAlignment="1">
      <alignment horizontal="center"/>
    </xf>
    <xf numFmtId="0" fontId="1" fillId="0" borderId="3" xfId="10" applyBorder="1" applyAlignment="1">
      <alignment horizontal="center"/>
    </xf>
    <xf numFmtId="0" fontId="3" fillId="0" borderId="20" xfId="10" applyFont="1" applyBorder="1" applyAlignment="1">
      <alignment horizontal="center"/>
    </xf>
    <xf numFmtId="0" fontId="3" fillId="0" borderId="16" xfId="10" applyFont="1" applyBorder="1" applyAlignment="1">
      <alignment horizontal="center"/>
    </xf>
    <xf numFmtId="0" fontId="7" fillId="0" borderId="0" xfId="10" applyFont="1" applyFill="1" applyAlignment="1">
      <alignment horizontal="center" vertical="center" wrapText="1"/>
    </xf>
    <xf numFmtId="49" fontId="6" fillId="7" borderId="0" xfId="8" applyNumberFormat="1" applyFont="1" applyFill="1" applyAlignment="1">
      <alignment horizontal="left" vertical="top" wrapText="1"/>
    </xf>
    <xf numFmtId="0" fontId="6" fillId="7" borderId="0" xfId="8" applyFont="1" applyFill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right" wrapText="1"/>
      <protection locked="0"/>
    </xf>
    <xf numFmtId="0" fontId="21" fillId="3" borderId="19" xfId="0" applyFont="1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 vertical="top" wrapText="1"/>
      <protection locked="0"/>
    </xf>
    <xf numFmtId="0" fontId="22" fillId="3" borderId="2" xfId="0" applyFont="1" applyFill="1" applyBorder="1" applyAlignment="1" applyProtection="1">
      <alignment horizontal="center" wrapText="1"/>
      <protection locked="0"/>
    </xf>
    <xf numFmtId="0" fontId="22" fillId="3" borderId="3" xfId="0" applyFont="1" applyFill="1" applyBorder="1" applyAlignment="1" applyProtection="1">
      <alignment horizontal="center" wrapText="1"/>
      <protection locked="0"/>
    </xf>
    <xf numFmtId="0" fontId="21" fillId="3" borderId="20" xfId="0" applyFont="1" applyFill="1" applyBorder="1" applyAlignment="1" applyProtection="1">
      <alignment horizontal="center" vertical="top" wrapText="1"/>
      <protection locked="0"/>
    </xf>
    <xf numFmtId="0" fontId="21" fillId="3" borderId="19" xfId="0" applyFont="1" applyFill="1" applyBorder="1" applyAlignment="1" applyProtection="1">
      <alignment horizontal="center" vertical="top" wrapText="1"/>
      <protection locked="0"/>
    </xf>
    <xf numFmtId="0" fontId="21" fillId="3" borderId="16" xfId="0" applyFont="1" applyFill="1" applyBorder="1" applyAlignment="1" applyProtection="1">
      <alignment horizontal="center" vertical="top" wrapText="1"/>
      <protection locked="0"/>
    </xf>
    <xf numFmtId="0" fontId="21" fillId="3" borderId="8" xfId="0" applyFont="1" applyFill="1" applyBorder="1" applyAlignment="1" applyProtection="1">
      <alignment horizontal="center" vertical="top" wrapText="1"/>
      <protection locked="0"/>
    </xf>
    <xf numFmtId="0" fontId="21" fillId="3" borderId="2" xfId="0" applyFont="1" applyFill="1" applyBorder="1" applyAlignment="1" applyProtection="1">
      <alignment horizontal="center" wrapText="1"/>
      <protection locked="0"/>
    </xf>
    <xf numFmtId="0" fontId="21" fillId="3" borderId="3" xfId="0" applyFont="1" applyFill="1" applyBorder="1" applyAlignment="1" applyProtection="1">
      <alignment horizontal="center" wrapText="1"/>
      <protection locked="0"/>
    </xf>
    <xf numFmtId="0" fontId="7" fillId="0" borderId="0" xfId="8" applyFont="1" applyFill="1" applyAlignment="1">
      <alignment horizontal="center" vertical="center" wrapText="1"/>
    </xf>
    <xf numFmtId="0" fontId="2" fillId="0" borderId="2" xfId="8" applyFont="1" applyBorder="1" applyAlignment="1">
      <alignment horizontal="center"/>
    </xf>
    <xf numFmtId="0" fontId="2" fillId="0" borderId="4" xfId="8" applyBorder="1" applyAlignment="1">
      <alignment horizontal="center"/>
    </xf>
    <xf numFmtId="0" fontId="2" fillId="0" borderId="3" xfId="8" applyBorder="1" applyAlignment="1">
      <alignment horizontal="center"/>
    </xf>
    <xf numFmtId="0" fontId="3" fillId="0" borderId="20" xfId="8" applyFont="1" applyBorder="1" applyAlignment="1">
      <alignment horizontal="center"/>
    </xf>
    <xf numFmtId="0" fontId="3" fillId="0" borderId="16" xfId="8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7" borderId="9" xfId="8" applyFont="1" applyFill="1" applyBorder="1" applyAlignment="1">
      <alignment horizontal="left" vertical="top" wrapText="1"/>
    </xf>
    <xf numFmtId="0" fontId="2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 wrapText="1"/>
      <protection locked="0"/>
    </xf>
    <xf numFmtId="0" fontId="0" fillId="0" borderId="8" xfId="0" applyFill="1" applyBorder="1" applyAlignment="1" applyProtection="1">
      <alignment horizontal="center"/>
      <protection locked="0"/>
    </xf>
  </cellXfs>
  <cellStyles count="19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10" xfId="5"/>
    <cellStyle name="Normal 19" xfId="6"/>
    <cellStyle name="Normal 2" xfId="7"/>
    <cellStyle name="Normal 2 2" xfId="8"/>
    <cellStyle name="Normal 2_Sheet3" xfId="9"/>
    <cellStyle name="Normal 3" xfId="10"/>
    <cellStyle name="Normal 4" xfId="11"/>
    <cellStyle name="Normal 5" xfId="12"/>
    <cellStyle name="Normal_Obrazec RPA" xfId="13"/>
    <cellStyle name="Normal_Sheet1" xfId="16"/>
    <cellStyle name="Normal_Sheet10" xfId="17"/>
    <cellStyle name="Normal_Sheet5" xfId="18"/>
    <cellStyle name="Style 1" xfId="14"/>
    <cellStyle name="Sty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uments\New%20Folder\NADICA\&#1057;&#1052;&#1045;&#1058;&#1050;&#1054;&#1042;&#1054;&#1044;&#1057;&#1058;&#1042;&#1054;\&#1052;&#1072;&#1082;&#1077;&#1076;&#1086;&#1085;&#1089;&#1082;&#1072;%20&#1073;&#1077;&#1088;&#1079;&#1072;-2013\2022\311222\&#1048;&#1060;&#1056;&#1057;-&#1053;&#1041;&#1056;&#1052;-&#1073;&#1080;&#1083;&#1072;&#1085;&#1089;&#1080;-311222-220123-&#1085;&#1086;&#1074;-2501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MIRJAN~1.JAN\AppData\Local\Temp\&#1041;&#1072;&#1085;&#1082;&#1080;%20-%206%20-%20&#1084;&#1077;&#1089;&#1077;&#1095;&#1085;&#1086;%20&#1080;&#1079;&#1074;&#1077;&#1089;&#1090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БУ-311222-НБРМ"/>
      <sheetName val="БУ-311220-НБРМ"/>
      <sheetName val="СД-311222-НБРМ"/>
      <sheetName val="СД-311220-НБРМ"/>
      <sheetName val="БС-311221-311222-НБРМ"/>
      <sheetName val="БС-300622-311221-за берза"/>
      <sheetName val="БС-300620-300619-за НБРМ-"/>
      <sheetName val="ПТ-300622-НБРМ"/>
      <sheetName val="ПТ-311220-НБРМ"/>
      <sheetName val="Промени во капиталот-нов-311220"/>
      <sheetName val="Sheet6"/>
      <sheetName val="Sheet1"/>
      <sheetName val="Sheet2"/>
      <sheetName val="Промени во капиталот-300922"/>
      <sheetName val="90-010122-300622"/>
      <sheetName val="90-300622"/>
      <sheetName val="Sheet4"/>
      <sheetName val="Sheet5"/>
    </sheetNames>
    <sheetDataSet>
      <sheetData sheetId="0"/>
      <sheetData sheetId="1">
        <row r="31">
          <cell r="D31">
            <v>341256</v>
          </cell>
          <cell r="E31">
            <v>218193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иланс на состојба"/>
      <sheetName val="Биланс на успех"/>
      <sheetName val="Извештај за сеопфатна добивка"/>
      <sheetName val="Извештај за паричен тек"/>
      <sheetName val="Извештај за промена во главнина"/>
      <sheetName val="BALANCE SHEET"/>
      <sheetName val="INCOME STATEMENT"/>
      <sheetName val="COMPREHENSIVE INCOME"/>
      <sheetName val="CASH FLOWS"/>
      <sheetName val="EQUITY"/>
    </sheetNames>
    <sheetDataSet>
      <sheetData sheetId="0" refreshError="1"/>
      <sheetData sheetId="1" refreshError="1"/>
      <sheetData sheetId="2" refreshError="1"/>
      <sheetData sheetId="3">
        <row r="17">
          <cell r="B17">
            <v>17</v>
          </cell>
        </row>
        <row r="33">
          <cell r="B33">
            <v>24</v>
          </cell>
        </row>
        <row r="35">
          <cell r="B35">
            <v>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showGridLines="0" tabSelected="1" topLeftCell="A2" workbookViewId="0">
      <selection activeCell="C19" sqref="C19:G19"/>
    </sheetView>
  </sheetViews>
  <sheetFormatPr defaultRowHeight="12.75"/>
  <cols>
    <col min="1" max="1" width="9.140625" style="87"/>
    <col min="2" max="2" width="17.7109375" style="87" customWidth="1"/>
    <col min="3" max="3" width="16.42578125" style="87" customWidth="1"/>
    <col min="4" max="9" width="9.140625" style="87"/>
    <col min="10" max="17" width="9.140625" style="92"/>
    <col min="18" max="249" width="9.140625" style="87"/>
    <col min="250" max="250" width="12.42578125" style="87" customWidth="1"/>
    <col min="251" max="251" width="23.42578125" style="87" customWidth="1"/>
    <col min="252" max="252" width="21.28515625" style="87" customWidth="1"/>
    <col min="253" max="253" width="22.140625" style="87" customWidth="1"/>
    <col min="254" max="16384" width="9.140625" style="87"/>
  </cols>
  <sheetData>
    <row r="1" spans="1:250" ht="19.5" customHeight="1" thickTop="1">
      <c r="A1" s="372"/>
      <c r="B1" s="373"/>
      <c r="C1" s="373"/>
      <c r="D1" s="373"/>
      <c r="E1" s="373"/>
      <c r="F1" s="373"/>
      <c r="G1" s="373"/>
      <c r="H1" s="374"/>
      <c r="I1" s="375"/>
      <c r="J1" s="375"/>
      <c r="K1" s="375"/>
      <c r="L1" s="375"/>
      <c r="M1" s="375"/>
      <c r="N1" s="375"/>
      <c r="O1" s="375"/>
      <c r="P1" s="375"/>
      <c r="Q1" s="375"/>
      <c r="R1" s="375"/>
      <c r="IP1" s="89"/>
    </row>
    <row r="2" spans="1:250" ht="19.5" customHeight="1">
      <c r="A2" s="90"/>
      <c r="B2" s="84"/>
      <c r="C2" s="84"/>
      <c r="D2" s="84"/>
      <c r="E2" s="84"/>
      <c r="F2" s="84"/>
      <c r="G2" s="84"/>
      <c r="H2" s="91"/>
      <c r="T2" s="89"/>
      <c r="U2" s="89"/>
      <c r="V2" s="89"/>
      <c r="W2" s="89"/>
      <c r="X2" s="89"/>
      <c r="Y2" s="89"/>
      <c r="IP2" s="89"/>
    </row>
    <row r="3" spans="1:250" ht="19.5" customHeight="1">
      <c r="A3" s="90"/>
      <c r="B3" s="84"/>
      <c r="C3" s="84"/>
      <c r="D3" s="84"/>
      <c r="E3" s="84"/>
      <c r="F3" s="84"/>
      <c r="G3" s="84"/>
      <c r="H3" s="91"/>
      <c r="T3" s="89" t="s">
        <v>237</v>
      </c>
      <c r="U3" s="89" t="s">
        <v>238</v>
      </c>
      <c r="V3" s="89" t="s">
        <v>239</v>
      </c>
      <c r="W3" s="89"/>
      <c r="X3" s="89"/>
      <c r="Y3" s="89"/>
      <c r="IP3" s="89"/>
    </row>
    <row r="4" spans="1:250" s="92" customFormat="1" ht="17.25" customHeight="1">
      <c r="A4" s="93"/>
      <c r="B4" s="94"/>
      <c r="C4" s="94"/>
      <c r="D4" s="94"/>
      <c r="E4" s="94"/>
      <c r="F4" s="94"/>
      <c r="G4" s="94"/>
      <c r="H4" s="95"/>
      <c r="T4" s="96" t="s">
        <v>240</v>
      </c>
      <c r="U4" s="96">
        <v>2011</v>
      </c>
      <c r="V4" s="96" t="s">
        <v>241</v>
      </c>
      <c r="W4" s="96"/>
      <c r="X4" s="96"/>
      <c r="Y4" s="96"/>
      <c r="IP4" s="96"/>
    </row>
    <row r="5" spans="1:250" s="92" customFormat="1" ht="17.25" customHeight="1">
      <c r="A5" s="93"/>
      <c r="B5" s="94"/>
      <c r="C5" s="94"/>
      <c r="D5" s="94"/>
      <c r="E5" s="94"/>
      <c r="F5" s="94"/>
      <c r="G5" s="94"/>
      <c r="H5" s="95"/>
      <c r="T5" s="96" t="s">
        <v>242</v>
      </c>
      <c r="U5" s="96">
        <v>2012</v>
      </c>
      <c r="V5" s="96" t="s">
        <v>243</v>
      </c>
      <c r="W5" s="96"/>
      <c r="X5" s="96"/>
      <c r="Y5" s="96"/>
      <c r="IP5" s="96"/>
    </row>
    <row r="6" spans="1:250" s="92" customFormat="1" ht="17.25" customHeight="1">
      <c r="A6" s="93"/>
      <c r="B6" s="94"/>
      <c r="C6" s="94"/>
      <c r="D6" s="94"/>
      <c r="E6" s="94"/>
      <c r="F6" s="94"/>
      <c r="G6" s="94"/>
      <c r="H6" s="95"/>
      <c r="J6" s="376"/>
      <c r="K6" s="376"/>
      <c r="L6" s="376"/>
      <c r="M6" s="376"/>
      <c r="N6" s="376"/>
      <c r="O6" s="376"/>
      <c r="P6" s="376"/>
      <c r="Q6" s="376"/>
      <c r="T6" s="96"/>
      <c r="U6" s="96">
        <v>2013</v>
      </c>
      <c r="V6" s="96" t="s">
        <v>244</v>
      </c>
      <c r="W6" s="96"/>
      <c r="X6" s="96"/>
      <c r="Y6" s="96"/>
      <c r="IP6" s="96"/>
    </row>
    <row r="7" spans="1:250" s="92" customFormat="1" ht="17.25" customHeight="1">
      <c r="A7" s="93"/>
      <c r="B7" s="94"/>
      <c r="C7" s="94"/>
      <c r="D7" s="94"/>
      <c r="E7" s="94"/>
      <c r="F7" s="94"/>
      <c r="G7" s="94"/>
      <c r="H7" s="95"/>
      <c r="J7" s="376"/>
      <c r="K7" s="376"/>
      <c r="L7" s="376"/>
      <c r="M7" s="376"/>
      <c r="N7" s="376"/>
      <c r="O7" s="376"/>
      <c r="P7" s="376"/>
      <c r="Q7" s="376"/>
      <c r="T7" s="96"/>
      <c r="U7" s="96">
        <v>2014</v>
      </c>
      <c r="V7" s="96" t="s">
        <v>245</v>
      </c>
      <c r="W7" s="96"/>
      <c r="X7" s="96"/>
      <c r="Y7" s="96"/>
      <c r="IM7" s="97"/>
      <c r="IN7" s="97"/>
      <c r="IO7" s="97"/>
      <c r="IP7" s="96"/>
    </row>
    <row r="8" spans="1:250" ht="19.5" customHeight="1">
      <c r="A8" s="93"/>
      <c r="B8" s="94"/>
      <c r="C8" s="94"/>
      <c r="D8" s="94"/>
      <c r="E8" s="94"/>
      <c r="F8" s="94"/>
      <c r="G8" s="94"/>
      <c r="H8" s="95"/>
      <c r="I8" s="92"/>
      <c r="J8" s="376"/>
      <c r="K8" s="376"/>
      <c r="L8" s="376"/>
      <c r="M8" s="376"/>
      <c r="N8" s="376"/>
      <c r="O8" s="376"/>
      <c r="P8" s="376"/>
      <c r="Q8" s="98"/>
      <c r="R8" s="92"/>
      <c r="U8" s="89">
        <v>2015</v>
      </c>
      <c r="V8" s="89"/>
      <c r="W8" s="89"/>
      <c r="X8" s="89"/>
      <c r="Y8" s="89"/>
      <c r="IM8" s="99"/>
      <c r="IN8" s="99"/>
      <c r="IO8" s="99"/>
      <c r="IP8" s="89"/>
    </row>
    <row r="9" spans="1:250" ht="19.5" customHeight="1">
      <c r="A9" s="377" t="s">
        <v>246</v>
      </c>
      <c r="B9" s="378"/>
      <c r="C9" s="378"/>
      <c r="D9" s="378"/>
      <c r="E9" s="378"/>
      <c r="F9" s="378"/>
      <c r="G9" s="378"/>
      <c r="H9" s="379"/>
      <c r="I9" s="100"/>
      <c r="J9" s="376"/>
      <c r="K9" s="376"/>
      <c r="L9" s="376"/>
      <c r="M9" s="376"/>
      <c r="N9" s="376"/>
      <c r="O9" s="376"/>
      <c r="P9" s="376"/>
      <c r="Q9" s="376"/>
      <c r="R9" s="101"/>
      <c r="U9" s="89">
        <v>2016</v>
      </c>
      <c r="V9" s="89"/>
      <c r="W9" s="89"/>
      <c r="X9" s="89"/>
      <c r="Y9" s="89"/>
      <c r="IM9" s="99"/>
      <c r="IN9" s="99"/>
      <c r="IO9" s="99"/>
      <c r="IP9" s="89"/>
    </row>
    <row r="10" spans="1:250" ht="19.5" customHeight="1">
      <c r="A10" s="377"/>
      <c r="B10" s="378"/>
      <c r="C10" s="378"/>
      <c r="D10" s="378"/>
      <c r="E10" s="378"/>
      <c r="F10" s="378"/>
      <c r="G10" s="378"/>
      <c r="H10" s="379"/>
      <c r="J10" s="376"/>
      <c r="K10" s="376"/>
      <c r="L10" s="376"/>
      <c r="M10" s="376"/>
      <c r="N10" s="376"/>
      <c r="O10" s="376"/>
      <c r="P10" s="376"/>
      <c r="Q10" s="376"/>
      <c r="U10" s="89">
        <v>2017</v>
      </c>
      <c r="V10" s="89"/>
      <c r="W10" s="96"/>
      <c r="X10" s="89"/>
      <c r="Y10" s="89"/>
      <c r="IM10" s="99"/>
      <c r="IN10" s="99"/>
      <c r="IO10" s="99"/>
      <c r="IP10" s="89"/>
    </row>
    <row r="11" spans="1:250" ht="19.5" customHeight="1">
      <c r="A11" s="90"/>
      <c r="B11" s="84"/>
      <c r="C11" s="84"/>
      <c r="D11" s="84"/>
      <c r="E11" s="84"/>
      <c r="F11" s="84"/>
      <c r="G11" s="84"/>
      <c r="H11" s="91"/>
      <c r="J11" s="376"/>
      <c r="K11" s="376"/>
      <c r="L11" s="376"/>
      <c r="M11" s="376"/>
      <c r="N11" s="376"/>
      <c r="O11" s="376"/>
      <c r="P11" s="376"/>
      <c r="Q11" s="376"/>
      <c r="U11" s="89">
        <v>2018</v>
      </c>
      <c r="V11" s="89"/>
      <c r="W11" s="96"/>
      <c r="X11" s="89"/>
      <c r="Y11" s="89"/>
      <c r="IM11" s="99"/>
      <c r="IN11" s="99"/>
      <c r="IO11" s="99"/>
      <c r="IP11" s="89"/>
    </row>
    <row r="12" spans="1:250" ht="19.5" customHeight="1">
      <c r="A12" s="90"/>
      <c r="B12" s="84"/>
      <c r="C12" s="84"/>
      <c r="D12" s="84"/>
      <c r="E12" s="84"/>
      <c r="F12" s="84"/>
      <c r="G12" s="84"/>
      <c r="H12" s="91"/>
      <c r="J12" s="376"/>
      <c r="K12" s="376"/>
      <c r="L12" s="376"/>
      <c r="M12" s="376"/>
      <c r="N12" s="376"/>
      <c r="O12" s="376"/>
      <c r="P12" s="376"/>
      <c r="Q12" s="376"/>
      <c r="U12" s="89">
        <v>2019</v>
      </c>
      <c r="V12" s="89"/>
      <c r="W12" s="96"/>
      <c r="X12" s="89"/>
      <c r="Y12" s="89"/>
      <c r="IM12" s="99"/>
      <c r="IN12" s="99"/>
      <c r="IO12" s="99"/>
      <c r="IP12" s="89"/>
    </row>
    <row r="13" spans="1:250" ht="19.5" customHeight="1">
      <c r="A13" s="90"/>
      <c r="B13" s="84"/>
      <c r="C13" s="84"/>
      <c r="D13" s="84"/>
      <c r="E13" s="84"/>
      <c r="F13" s="84"/>
      <c r="G13" s="84"/>
      <c r="H13" s="91"/>
      <c r="J13" s="376"/>
      <c r="K13" s="376"/>
      <c r="L13" s="376"/>
      <c r="M13" s="376"/>
      <c r="N13" s="376"/>
      <c r="O13" s="376"/>
      <c r="P13" s="376"/>
      <c r="Q13" s="376"/>
      <c r="U13" s="89">
        <v>2020</v>
      </c>
      <c r="V13" s="96"/>
      <c r="W13" s="96"/>
      <c r="X13" s="89"/>
      <c r="Y13" s="89"/>
      <c r="IM13" s="99"/>
      <c r="IN13" s="99"/>
      <c r="IO13" s="99"/>
      <c r="IP13" s="89"/>
    </row>
    <row r="14" spans="1:250" ht="19.5" customHeight="1">
      <c r="A14" s="90"/>
      <c r="B14" s="84"/>
      <c r="C14" s="84"/>
      <c r="D14" s="84"/>
      <c r="E14" s="84"/>
      <c r="F14" s="84"/>
      <c r="G14" s="84"/>
      <c r="H14" s="91"/>
      <c r="J14" s="376"/>
      <c r="K14" s="376"/>
      <c r="L14" s="376"/>
      <c r="M14" s="376"/>
      <c r="N14" s="376"/>
      <c r="O14" s="376"/>
      <c r="P14" s="376"/>
      <c r="Q14" s="376"/>
      <c r="U14" s="89">
        <v>2021</v>
      </c>
      <c r="V14" s="96"/>
      <c r="W14" s="96"/>
      <c r="X14" s="89"/>
      <c r="Y14" s="89"/>
      <c r="IM14" s="99"/>
      <c r="IN14" s="99"/>
      <c r="IO14" s="99"/>
      <c r="IP14" s="89"/>
    </row>
    <row r="15" spans="1:250" s="92" customFormat="1" ht="19.5" customHeight="1">
      <c r="A15" s="93"/>
      <c r="B15" s="94"/>
      <c r="C15" s="94"/>
      <c r="D15" s="94"/>
      <c r="E15" s="94"/>
      <c r="F15" s="94"/>
      <c r="G15" s="94"/>
      <c r="H15" s="95"/>
      <c r="J15" s="376"/>
      <c r="K15" s="376"/>
      <c r="L15" s="376"/>
      <c r="M15" s="376"/>
      <c r="N15" s="376"/>
      <c r="O15" s="376"/>
      <c r="P15" s="376"/>
      <c r="Q15" s="376"/>
      <c r="U15" s="96">
        <v>2022</v>
      </c>
      <c r="V15" s="96"/>
      <c r="W15" s="89"/>
      <c r="X15" s="96"/>
      <c r="Y15" s="96"/>
      <c r="IM15" s="97"/>
      <c r="IN15" s="97"/>
      <c r="IO15" s="97"/>
      <c r="IP15" s="96"/>
    </row>
    <row r="16" spans="1:250" s="92" customFormat="1" ht="19.5" customHeight="1">
      <c r="A16" s="93"/>
      <c r="B16" s="94"/>
      <c r="C16" s="94"/>
      <c r="D16" s="94"/>
      <c r="E16" s="94"/>
      <c r="F16" s="94"/>
      <c r="G16" s="94"/>
      <c r="H16" s="95"/>
      <c r="I16" s="87"/>
      <c r="J16" s="376"/>
      <c r="K16" s="376"/>
      <c r="L16" s="376"/>
      <c r="M16" s="376"/>
      <c r="N16" s="376"/>
      <c r="O16" s="376"/>
      <c r="P16" s="376"/>
      <c r="Q16" s="376"/>
      <c r="U16" s="96">
        <v>2023</v>
      </c>
      <c r="V16" s="89"/>
      <c r="W16" s="89"/>
      <c r="X16" s="96"/>
      <c r="Y16" s="96"/>
      <c r="IM16" s="97"/>
      <c r="IN16" s="97"/>
      <c r="IO16" s="97"/>
      <c r="IP16" s="96"/>
    </row>
    <row r="17" spans="1:250" s="92" customFormat="1" ht="19.5" customHeight="1" thickBot="1">
      <c r="A17" s="93"/>
      <c r="B17" s="94"/>
      <c r="C17" s="94"/>
      <c r="D17" s="94"/>
      <c r="E17" s="94"/>
      <c r="F17" s="94"/>
      <c r="G17" s="94"/>
      <c r="H17" s="95"/>
      <c r="I17" s="87"/>
      <c r="J17" s="383"/>
      <c r="K17" s="383"/>
      <c r="L17" s="383"/>
      <c r="M17" s="383"/>
      <c r="N17" s="383"/>
      <c r="O17" s="383"/>
      <c r="P17" s="383"/>
      <c r="Q17" s="383"/>
      <c r="U17" s="96">
        <v>2024</v>
      </c>
      <c r="V17" s="89"/>
      <c r="W17" s="89"/>
      <c r="X17" s="96"/>
      <c r="Y17" s="96"/>
      <c r="IM17" s="97"/>
      <c r="IN17" s="97"/>
      <c r="IO17" s="97"/>
      <c r="IP17" s="96"/>
    </row>
    <row r="18" spans="1:250" s="92" customFormat="1" ht="19.5" customHeight="1" thickTop="1">
      <c r="A18" s="93"/>
      <c r="B18" s="102" t="s">
        <v>247</v>
      </c>
      <c r="C18" s="384" t="s">
        <v>499</v>
      </c>
      <c r="D18" s="385"/>
      <c r="E18" s="385"/>
      <c r="F18" s="385"/>
      <c r="G18" s="386"/>
      <c r="H18" s="95"/>
      <c r="I18" s="87"/>
      <c r="J18" s="382"/>
      <c r="K18" s="382"/>
      <c r="L18" s="382"/>
      <c r="M18" s="382"/>
      <c r="N18" s="382"/>
      <c r="O18" s="382"/>
      <c r="P18" s="382"/>
      <c r="Q18" s="382"/>
      <c r="U18" s="96">
        <v>2025</v>
      </c>
      <c r="V18" s="89"/>
      <c r="W18" s="89"/>
      <c r="X18" s="96"/>
      <c r="Y18" s="96"/>
      <c r="IM18" s="97"/>
      <c r="IN18" s="97"/>
      <c r="IO18" s="97"/>
      <c r="IP18" s="96"/>
    </row>
    <row r="19" spans="1:250" s="92" customFormat="1" ht="19.5" customHeight="1">
      <c r="A19" s="90"/>
      <c r="B19" s="103" t="s">
        <v>248</v>
      </c>
      <c r="C19" s="387">
        <v>4646088</v>
      </c>
      <c r="D19" s="388"/>
      <c r="E19" s="388"/>
      <c r="F19" s="388"/>
      <c r="G19" s="389"/>
      <c r="H19" s="91"/>
      <c r="I19" s="87"/>
      <c r="J19" s="380"/>
      <c r="K19" s="380"/>
      <c r="L19" s="380"/>
      <c r="M19" s="380"/>
      <c r="N19" s="380"/>
      <c r="O19" s="380"/>
      <c r="P19" s="380"/>
      <c r="Q19" s="380"/>
      <c r="R19" s="87"/>
      <c r="U19" s="89">
        <v>2026</v>
      </c>
      <c r="V19" s="89"/>
      <c r="W19" s="89"/>
      <c r="X19" s="96"/>
      <c r="Y19" s="96"/>
      <c r="IM19" s="97"/>
      <c r="IN19" s="97"/>
      <c r="IO19" s="97"/>
      <c r="IP19" s="96"/>
    </row>
    <row r="20" spans="1:250" s="92" customFormat="1" ht="19.5" customHeight="1">
      <c r="A20" s="90"/>
      <c r="B20" s="103" t="s">
        <v>249</v>
      </c>
      <c r="C20" s="68" t="s">
        <v>242</v>
      </c>
      <c r="D20" s="104"/>
      <c r="E20" s="104"/>
      <c r="F20" s="104"/>
      <c r="G20" s="105"/>
      <c r="H20" s="91"/>
      <c r="I20" s="87"/>
      <c r="J20" s="106"/>
      <c r="K20" s="106"/>
      <c r="L20" s="106"/>
      <c r="M20" s="106"/>
      <c r="N20" s="106"/>
      <c r="O20" s="106"/>
      <c r="P20" s="106"/>
      <c r="Q20" s="106"/>
      <c r="R20" s="87"/>
      <c r="U20" s="89">
        <v>2027</v>
      </c>
      <c r="V20" s="89"/>
      <c r="W20" s="89"/>
      <c r="X20" s="96"/>
      <c r="Y20" s="96"/>
      <c r="IM20" s="97"/>
      <c r="IN20" s="97"/>
      <c r="IO20" s="97"/>
      <c r="IP20" s="96"/>
    </row>
    <row r="21" spans="1:250" s="92" customFormat="1" ht="19.5" customHeight="1">
      <c r="A21" s="90"/>
      <c r="B21" s="103" t="s">
        <v>331</v>
      </c>
      <c r="C21" s="58" t="s">
        <v>242</v>
      </c>
      <c r="D21" s="69"/>
      <c r="E21" s="69"/>
      <c r="F21" s="69"/>
      <c r="G21" s="70"/>
      <c r="H21" s="91"/>
      <c r="I21" s="87"/>
      <c r="J21" s="381"/>
      <c r="K21" s="381"/>
      <c r="L21" s="381"/>
      <c r="M21" s="381"/>
      <c r="N21" s="381"/>
      <c r="O21" s="381"/>
      <c r="P21" s="381"/>
      <c r="Q21" s="381"/>
      <c r="R21" s="87"/>
      <c r="U21" s="89">
        <v>2028</v>
      </c>
      <c r="V21" s="89"/>
      <c r="W21" s="89"/>
      <c r="X21" s="96"/>
      <c r="Y21" s="96"/>
      <c r="IM21" s="97"/>
      <c r="IN21" s="97"/>
      <c r="IO21" s="97"/>
      <c r="IP21" s="96"/>
    </row>
    <row r="22" spans="1:250" ht="19.5" customHeight="1">
      <c r="A22" s="90"/>
      <c r="B22" s="107" t="s">
        <v>250</v>
      </c>
      <c r="C22" s="58" t="s">
        <v>245</v>
      </c>
      <c r="D22" s="69"/>
      <c r="E22" s="69"/>
      <c r="F22" s="69"/>
      <c r="G22" s="70"/>
      <c r="H22" s="91"/>
      <c r="J22" s="380"/>
      <c r="K22" s="380"/>
      <c r="L22" s="380"/>
      <c r="M22" s="380"/>
      <c r="N22" s="380"/>
      <c r="O22" s="380"/>
      <c r="P22" s="380"/>
      <c r="Q22" s="380"/>
      <c r="U22" s="89">
        <v>2029</v>
      </c>
      <c r="V22" s="89"/>
      <c r="W22" s="89"/>
      <c r="X22" s="96"/>
      <c r="Y22" s="96"/>
      <c r="IM22" s="99"/>
      <c r="IN22" s="99"/>
      <c r="IO22" s="99"/>
      <c r="IP22" s="89"/>
    </row>
    <row r="23" spans="1:250" ht="19.5" customHeight="1">
      <c r="A23" s="90"/>
      <c r="B23" s="108" t="s">
        <v>251</v>
      </c>
      <c r="C23" s="59">
        <v>2022</v>
      </c>
      <c r="D23" s="69"/>
      <c r="E23" s="69"/>
      <c r="F23" s="69"/>
      <c r="G23" s="70"/>
      <c r="H23" s="91"/>
      <c r="J23" s="380"/>
      <c r="K23" s="380"/>
      <c r="L23" s="380"/>
      <c r="M23" s="380"/>
      <c r="N23" s="380"/>
      <c r="O23" s="380"/>
      <c r="P23" s="380"/>
      <c r="Q23" s="380"/>
      <c r="U23" s="89">
        <v>2030</v>
      </c>
      <c r="V23" s="89"/>
      <c r="W23" s="89"/>
      <c r="X23" s="89"/>
      <c r="Y23" s="89"/>
      <c r="IM23" s="99"/>
      <c r="IN23" s="99"/>
      <c r="IO23" s="99"/>
      <c r="IP23" s="89"/>
    </row>
    <row r="24" spans="1:250" ht="18" customHeight="1" thickBot="1">
      <c r="A24" s="90"/>
      <c r="B24" s="109"/>
      <c r="C24" s="110"/>
      <c r="D24" s="111"/>
      <c r="E24" s="111"/>
      <c r="F24" s="111"/>
      <c r="G24" s="112"/>
      <c r="H24" s="91"/>
      <c r="J24" s="380"/>
      <c r="K24" s="380"/>
      <c r="L24" s="380"/>
      <c r="M24" s="380"/>
      <c r="N24" s="380"/>
      <c r="O24" s="380"/>
      <c r="P24" s="380"/>
      <c r="Q24" s="380"/>
      <c r="U24" s="89">
        <v>2031</v>
      </c>
      <c r="V24" s="89"/>
      <c r="W24" s="89"/>
      <c r="X24" s="89"/>
      <c r="Y24" s="89"/>
      <c r="IM24" s="99"/>
      <c r="IN24" s="99"/>
      <c r="IO24" s="99"/>
      <c r="IP24" s="89"/>
    </row>
    <row r="25" spans="1:250" ht="18" customHeight="1" thickTop="1">
      <c r="A25" s="90"/>
      <c r="B25" s="84"/>
      <c r="C25" s="84"/>
      <c r="D25" s="84"/>
      <c r="E25" s="84"/>
      <c r="F25" s="84"/>
      <c r="G25" s="84"/>
      <c r="H25" s="91"/>
      <c r="J25" s="382"/>
      <c r="K25" s="382"/>
      <c r="L25" s="382"/>
      <c r="M25" s="382"/>
      <c r="N25" s="382"/>
      <c r="O25" s="382"/>
      <c r="P25" s="382"/>
      <c r="Q25" s="382"/>
      <c r="U25" s="89">
        <v>2032</v>
      </c>
      <c r="V25" s="89"/>
      <c r="W25" s="89"/>
      <c r="X25" s="89"/>
      <c r="Y25" s="89"/>
      <c r="IM25" s="99"/>
      <c r="IN25" s="99"/>
      <c r="IO25" s="99"/>
      <c r="IP25" s="89"/>
    </row>
    <row r="26" spans="1:250" ht="18" customHeight="1">
      <c r="A26" s="90"/>
      <c r="B26" s="84"/>
      <c r="C26" s="84"/>
      <c r="D26" s="84"/>
      <c r="E26" s="84"/>
      <c r="F26" s="84"/>
      <c r="G26" s="84"/>
      <c r="H26" s="91"/>
      <c r="J26" s="380"/>
      <c r="K26" s="380"/>
      <c r="L26" s="380"/>
      <c r="M26" s="380"/>
      <c r="N26" s="380"/>
      <c r="O26" s="380"/>
      <c r="P26" s="380"/>
      <c r="Q26" s="380"/>
      <c r="U26" s="96">
        <v>2033</v>
      </c>
      <c r="V26" s="89"/>
      <c r="W26" s="89"/>
      <c r="X26" s="89"/>
      <c r="Y26" s="89"/>
      <c r="IM26" s="99"/>
      <c r="IN26" s="99"/>
      <c r="IO26" s="99"/>
      <c r="IP26" s="89"/>
    </row>
    <row r="27" spans="1:250" ht="18" customHeight="1">
      <c r="A27" s="90"/>
      <c r="B27" s="113" t="s">
        <v>252</v>
      </c>
      <c r="C27" s="92"/>
      <c r="D27" s="92"/>
      <c r="E27" s="92"/>
      <c r="F27" s="92"/>
      <c r="G27" s="92"/>
      <c r="H27" s="91"/>
      <c r="J27" s="380"/>
      <c r="K27" s="380"/>
      <c r="L27" s="380"/>
      <c r="M27" s="380"/>
      <c r="N27" s="380"/>
      <c r="O27" s="380"/>
      <c r="P27" s="380"/>
      <c r="Q27" s="380"/>
      <c r="U27" s="96">
        <v>2034</v>
      </c>
      <c r="V27" s="89"/>
      <c r="W27" s="89"/>
      <c r="X27" s="89"/>
      <c r="Y27" s="89"/>
      <c r="IM27" s="99"/>
      <c r="IN27" s="99"/>
      <c r="IO27" s="99"/>
      <c r="IP27" s="89"/>
    </row>
    <row r="28" spans="1:250" ht="18" customHeight="1">
      <c r="A28" s="90"/>
      <c r="B28" s="390"/>
      <c r="C28" s="390"/>
      <c r="D28" s="390"/>
      <c r="E28" s="390"/>
      <c r="F28" s="390"/>
      <c r="G28" s="390"/>
      <c r="H28" s="391"/>
      <c r="J28" s="380"/>
      <c r="K28" s="380"/>
      <c r="L28" s="380"/>
      <c r="M28" s="380"/>
      <c r="N28" s="380"/>
      <c r="O28" s="380"/>
      <c r="P28" s="380"/>
      <c r="Q28" s="380"/>
      <c r="U28" s="96">
        <v>2035</v>
      </c>
      <c r="V28" s="89"/>
      <c r="W28" s="89"/>
      <c r="X28" s="89"/>
      <c r="Y28" s="89"/>
      <c r="IM28" s="99"/>
      <c r="IN28" s="99"/>
      <c r="IO28" s="99"/>
      <c r="IP28" s="89"/>
    </row>
    <row r="29" spans="1:250" ht="18.75" customHeight="1">
      <c r="A29" s="90"/>
      <c r="B29" s="392" t="s">
        <v>253</v>
      </c>
      <c r="C29" s="392"/>
      <c r="D29" s="392"/>
      <c r="E29" s="392"/>
      <c r="F29" s="392"/>
      <c r="G29" s="392"/>
      <c r="H29" s="393"/>
      <c r="J29" s="380"/>
      <c r="K29" s="380"/>
      <c r="L29" s="380"/>
      <c r="M29" s="380"/>
      <c r="N29" s="380"/>
      <c r="O29" s="380"/>
      <c r="P29" s="380"/>
      <c r="Q29" s="380"/>
      <c r="U29" s="96">
        <v>2036</v>
      </c>
      <c r="V29" s="89"/>
      <c r="W29" s="89"/>
      <c r="X29" s="89"/>
      <c r="Y29" s="89"/>
      <c r="IM29" s="99"/>
      <c r="IN29" s="99"/>
      <c r="IO29" s="99"/>
      <c r="IP29" s="89"/>
    </row>
    <row r="30" spans="1:250" ht="18" customHeight="1">
      <c r="A30" s="90"/>
      <c r="B30" s="392" t="s">
        <v>254</v>
      </c>
      <c r="C30" s="392"/>
      <c r="D30" s="392"/>
      <c r="E30" s="392"/>
      <c r="F30" s="392"/>
      <c r="G30" s="392"/>
      <c r="H30" s="393"/>
      <c r="J30" s="394"/>
      <c r="K30" s="394"/>
      <c r="L30" s="394"/>
      <c r="M30" s="394"/>
      <c r="N30" s="394"/>
      <c r="O30" s="394"/>
      <c r="P30" s="394"/>
      <c r="Q30" s="394"/>
      <c r="U30" s="89">
        <v>2037</v>
      </c>
      <c r="V30" s="89"/>
      <c r="W30" s="89"/>
      <c r="X30" s="89"/>
      <c r="Y30" s="89"/>
      <c r="IM30" s="99"/>
      <c r="IN30" s="99"/>
      <c r="IO30" s="99"/>
      <c r="IP30" s="89"/>
    </row>
    <row r="31" spans="1:250" ht="18" customHeight="1">
      <c r="A31" s="90"/>
      <c r="B31" s="392" t="s">
        <v>488</v>
      </c>
      <c r="C31" s="392"/>
      <c r="D31" s="392"/>
      <c r="E31" s="392"/>
      <c r="F31" s="392"/>
      <c r="G31" s="392"/>
      <c r="H31" s="393"/>
      <c r="J31" s="394"/>
      <c r="K31" s="394"/>
      <c r="L31" s="394"/>
      <c r="M31" s="394"/>
      <c r="N31" s="394"/>
      <c r="O31" s="394"/>
      <c r="P31" s="394"/>
      <c r="Q31" s="394"/>
      <c r="U31" s="89">
        <v>2038</v>
      </c>
      <c r="V31" s="89"/>
      <c r="W31" s="89"/>
      <c r="X31" s="89"/>
      <c r="Y31" s="89"/>
      <c r="IM31" s="99"/>
      <c r="IN31" s="99"/>
      <c r="IO31" s="99"/>
      <c r="IP31" s="89"/>
    </row>
    <row r="32" spans="1:250" ht="18" customHeight="1">
      <c r="A32" s="90"/>
      <c r="B32" s="392" t="s">
        <v>255</v>
      </c>
      <c r="C32" s="392"/>
      <c r="D32" s="392"/>
      <c r="E32" s="392"/>
      <c r="F32" s="392"/>
      <c r="G32" s="392"/>
      <c r="H32" s="393"/>
      <c r="J32" s="98"/>
      <c r="K32" s="98"/>
      <c r="L32" s="98"/>
      <c r="M32" s="98"/>
      <c r="N32" s="98"/>
      <c r="O32" s="98"/>
      <c r="P32" s="98"/>
      <c r="Q32" s="98"/>
      <c r="U32" s="89">
        <v>2039</v>
      </c>
      <c r="V32" s="89"/>
      <c r="W32" s="89"/>
      <c r="X32" s="89"/>
      <c r="Y32" s="89"/>
      <c r="IM32" s="99"/>
      <c r="IN32" s="99"/>
      <c r="IO32" s="99"/>
      <c r="IP32" s="89"/>
    </row>
    <row r="33" spans="1:250" ht="18" customHeight="1">
      <c r="A33" s="90"/>
      <c r="B33" s="392" t="s">
        <v>399</v>
      </c>
      <c r="C33" s="392"/>
      <c r="D33" s="392"/>
      <c r="E33" s="392"/>
      <c r="F33" s="392"/>
      <c r="G33" s="392"/>
      <c r="H33" s="393"/>
      <c r="J33" s="98"/>
      <c r="K33" s="98"/>
      <c r="L33" s="98"/>
      <c r="M33" s="98"/>
      <c r="N33" s="98"/>
      <c r="O33" s="98"/>
      <c r="P33" s="98"/>
      <c r="Q33" s="98"/>
      <c r="U33" s="89">
        <v>2040</v>
      </c>
      <c r="V33" s="89"/>
      <c r="W33" s="89"/>
      <c r="X33" s="89"/>
      <c r="Y33" s="89"/>
      <c r="IM33" s="99"/>
      <c r="IN33" s="99"/>
      <c r="IO33" s="99"/>
      <c r="IP33" s="89"/>
    </row>
    <row r="34" spans="1:250" ht="18" customHeight="1">
      <c r="A34" s="90"/>
      <c r="B34" s="180"/>
      <c r="C34" s="180"/>
      <c r="D34" s="180"/>
      <c r="E34" s="180"/>
      <c r="F34" s="180"/>
      <c r="G34" s="180"/>
      <c r="H34" s="181"/>
      <c r="J34" s="98"/>
      <c r="K34" s="98"/>
      <c r="L34" s="98"/>
      <c r="M34" s="98"/>
      <c r="N34" s="98"/>
      <c r="O34" s="98"/>
      <c r="P34" s="98"/>
      <c r="Q34" s="98"/>
      <c r="U34" s="89">
        <v>2041</v>
      </c>
      <c r="V34" s="89"/>
      <c r="W34" s="89"/>
      <c r="X34" s="89"/>
      <c r="Y34" s="89"/>
      <c r="IM34" s="99"/>
      <c r="IN34" s="99"/>
      <c r="IO34" s="99"/>
      <c r="IP34" s="89"/>
    </row>
    <row r="35" spans="1:250" ht="18" customHeight="1" thickBot="1">
      <c r="A35" s="114"/>
      <c r="B35" s="115"/>
      <c r="C35" s="115"/>
      <c r="D35" s="115"/>
      <c r="E35" s="115"/>
      <c r="F35" s="115"/>
      <c r="G35" s="115"/>
      <c r="H35" s="116"/>
      <c r="J35" s="394"/>
      <c r="K35" s="394"/>
      <c r="L35" s="394"/>
      <c r="M35" s="394"/>
      <c r="N35" s="394"/>
      <c r="O35" s="394"/>
      <c r="P35" s="394"/>
      <c r="Q35" s="394"/>
      <c r="U35" s="89">
        <v>2042</v>
      </c>
      <c r="V35" s="89"/>
      <c r="W35" s="89"/>
      <c r="X35" s="89"/>
      <c r="Y35" s="89"/>
      <c r="IM35" s="99"/>
      <c r="IN35" s="99"/>
      <c r="IO35" s="99"/>
      <c r="IP35" s="89"/>
    </row>
    <row r="36" spans="1:250" ht="18" customHeight="1" thickTop="1">
      <c r="J36" s="394"/>
      <c r="K36" s="394"/>
      <c r="L36" s="394"/>
      <c r="M36" s="394"/>
      <c r="N36" s="394"/>
      <c r="O36" s="394"/>
      <c r="P36" s="394"/>
      <c r="Q36" s="394"/>
      <c r="U36" s="89">
        <v>2043</v>
      </c>
      <c r="V36" s="89"/>
      <c r="W36" s="89"/>
      <c r="X36" s="89"/>
      <c r="Y36" s="89"/>
      <c r="IM36" s="99"/>
      <c r="IN36" s="99"/>
      <c r="IO36" s="99"/>
      <c r="IP36" s="89"/>
    </row>
    <row r="37" spans="1:250" ht="18" customHeight="1">
      <c r="J37" s="394"/>
      <c r="K37" s="394"/>
      <c r="L37" s="394"/>
      <c r="M37" s="394"/>
      <c r="N37" s="394"/>
      <c r="O37" s="394"/>
      <c r="P37" s="394"/>
      <c r="Q37" s="394"/>
      <c r="U37" s="96">
        <v>2044</v>
      </c>
      <c r="V37" s="89"/>
      <c r="W37" s="89"/>
      <c r="X37" s="89"/>
      <c r="Y37" s="89"/>
      <c r="IM37" s="99"/>
      <c r="IN37" s="99"/>
      <c r="IO37" s="99"/>
      <c r="IP37" s="89"/>
    </row>
    <row r="38" spans="1:250" ht="18" customHeight="1">
      <c r="J38" s="394"/>
      <c r="K38" s="394"/>
      <c r="L38" s="394"/>
      <c r="M38" s="394"/>
      <c r="N38" s="394"/>
      <c r="O38" s="394"/>
      <c r="P38" s="394"/>
      <c r="Q38" s="394"/>
      <c r="U38" s="96">
        <v>2045</v>
      </c>
      <c r="V38" s="89"/>
      <c r="W38" s="89"/>
      <c r="X38" s="89"/>
      <c r="Y38" s="89"/>
      <c r="IM38" s="99"/>
      <c r="IN38" s="99"/>
      <c r="IO38" s="99"/>
      <c r="IP38" s="89"/>
    </row>
    <row r="39" spans="1:250" ht="21" customHeight="1">
      <c r="J39" s="394"/>
      <c r="K39" s="394"/>
      <c r="L39" s="394"/>
      <c r="M39" s="394"/>
      <c r="N39" s="394"/>
      <c r="O39" s="394"/>
      <c r="P39" s="394"/>
      <c r="Q39" s="394"/>
      <c r="U39" s="96">
        <v>2046</v>
      </c>
      <c r="V39" s="89"/>
      <c r="W39" s="89"/>
      <c r="X39" s="89"/>
      <c r="Y39" s="89"/>
      <c r="IM39" s="99"/>
      <c r="IN39" s="99"/>
      <c r="IO39" s="99"/>
      <c r="IP39" s="89"/>
    </row>
    <row r="40" spans="1:250" ht="18" customHeight="1">
      <c r="J40" s="394"/>
      <c r="K40" s="394"/>
      <c r="L40" s="394"/>
      <c r="M40" s="394"/>
      <c r="N40" s="394"/>
      <c r="O40" s="394"/>
      <c r="P40" s="394"/>
      <c r="Q40" s="394"/>
      <c r="U40" s="96">
        <v>2047</v>
      </c>
      <c r="V40" s="89"/>
      <c r="W40" s="89"/>
      <c r="X40" s="89"/>
      <c r="Y40" s="89"/>
      <c r="IM40" s="99"/>
      <c r="IN40" s="99"/>
      <c r="IO40" s="99"/>
      <c r="IP40" s="89"/>
    </row>
    <row r="41" spans="1:250" ht="18" customHeight="1">
      <c r="J41" s="394"/>
      <c r="K41" s="394"/>
      <c r="L41" s="394"/>
      <c r="M41" s="394"/>
      <c r="N41" s="394"/>
      <c r="O41" s="394"/>
      <c r="P41" s="394"/>
      <c r="Q41" s="394"/>
      <c r="U41" s="89">
        <v>2048</v>
      </c>
      <c r="V41" s="89"/>
      <c r="W41" s="89"/>
      <c r="X41" s="89"/>
      <c r="Y41" s="89"/>
      <c r="IM41" s="99"/>
      <c r="IN41" s="99"/>
      <c r="IO41" s="99"/>
      <c r="IP41" s="89"/>
    </row>
    <row r="42" spans="1:250" ht="18" customHeight="1">
      <c r="J42" s="394"/>
      <c r="K42" s="394"/>
      <c r="L42" s="394"/>
      <c r="M42" s="394"/>
      <c r="N42" s="394"/>
      <c r="O42" s="394"/>
      <c r="P42" s="394"/>
      <c r="Q42" s="394"/>
      <c r="U42" s="89">
        <v>2049</v>
      </c>
      <c r="V42" s="89"/>
      <c r="W42" s="89"/>
      <c r="X42" s="89"/>
      <c r="Y42" s="89"/>
      <c r="IM42" s="99"/>
      <c r="IN42" s="99"/>
      <c r="IO42" s="99"/>
      <c r="IP42" s="89"/>
    </row>
    <row r="43" spans="1:250" ht="18" customHeight="1">
      <c r="J43" s="98"/>
      <c r="K43" s="98"/>
      <c r="L43" s="98"/>
      <c r="M43" s="98"/>
      <c r="N43" s="98"/>
      <c r="O43" s="98"/>
      <c r="P43" s="98"/>
      <c r="Q43" s="98"/>
      <c r="U43" s="89">
        <v>2050</v>
      </c>
      <c r="V43" s="89"/>
      <c r="W43" s="89"/>
      <c r="X43" s="89"/>
      <c r="Y43" s="89"/>
      <c r="IM43" s="99"/>
      <c r="IN43" s="99"/>
      <c r="IO43" s="99"/>
      <c r="IP43" s="89"/>
    </row>
    <row r="44" spans="1:250">
      <c r="J44" s="98"/>
      <c r="K44" s="98"/>
      <c r="L44" s="98"/>
      <c r="M44" s="98"/>
      <c r="N44" s="98"/>
      <c r="O44" s="98"/>
      <c r="P44" s="98"/>
      <c r="Q44" s="98"/>
      <c r="U44" s="89">
        <v>2051</v>
      </c>
      <c r="V44" s="89"/>
      <c r="W44" s="89"/>
      <c r="X44" s="89"/>
      <c r="Y44" s="89"/>
      <c r="IM44" s="99"/>
      <c r="IN44" s="99"/>
      <c r="IO44" s="99"/>
      <c r="IP44" s="89"/>
    </row>
    <row r="45" spans="1:250">
      <c r="J45" s="98"/>
      <c r="K45" s="98"/>
      <c r="L45" s="98"/>
      <c r="M45" s="98"/>
      <c r="N45" s="98"/>
      <c r="O45" s="98"/>
      <c r="P45" s="98"/>
      <c r="Q45" s="98"/>
      <c r="U45" s="89">
        <v>2052</v>
      </c>
      <c r="V45" s="89"/>
      <c r="W45" s="89"/>
      <c r="X45" s="89"/>
      <c r="Y45" s="89"/>
      <c r="IM45" s="99"/>
      <c r="IN45" s="99"/>
      <c r="IO45" s="99"/>
      <c r="IP45" s="89"/>
    </row>
    <row r="46" spans="1:250">
      <c r="J46" s="98"/>
      <c r="K46" s="98"/>
      <c r="L46" s="98"/>
      <c r="M46" s="98"/>
      <c r="N46" s="98"/>
      <c r="O46" s="98"/>
      <c r="P46" s="98"/>
      <c r="Q46" s="98"/>
      <c r="U46" s="89">
        <v>2053</v>
      </c>
      <c r="V46" s="89"/>
      <c r="W46" s="89"/>
      <c r="X46" s="89"/>
      <c r="Y46" s="89"/>
      <c r="IM46" s="99"/>
      <c r="IN46" s="99"/>
      <c r="IO46" s="99"/>
      <c r="IP46" s="89"/>
    </row>
    <row r="47" spans="1:250">
      <c r="J47" s="98"/>
      <c r="K47" s="98"/>
      <c r="L47" s="98"/>
      <c r="M47" s="98"/>
      <c r="N47" s="98"/>
      <c r="O47" s="98"/>
      <c r="P47" s="98"/>
      <c r="Q47" s="98"/>
      <c r="U47" s="89">
        <v>2054</v>
      </c>
      <c r="V47" s="89"/>
      <c r="W47" s="89"/>
      <c r="X47" s="89"/>
      <c r="Y47" s="89"/>
      <c r="IM47" s="99"/>
      <c r="IN47" s="99"/>
      <c r="IO47" s="99"/>
      <c r="IP47" s="89"/>
    </row>
    <row r="48" spans="1:250">
      <c r="J48" s="98"/>
      <c r="K48" s="98"/>
      <c r="L48" s="98"/>
      <c r="M48" s="98"/>
      <c r="N48" s="98"/>
      <c r="O48" s="98"/>
      <c r="P48" s="98"/>
      <c r="Q48" s="98"/>
      <c r="U48" s="96">
        <v>2055</v>
      </c>
      <c r="V48" s="89"/>
      <c r="W48" s="89"/>
      <c r="X48" s="89"/>
      <c r="Y48" s="89"/>
      <c r="IM48" s="99"/>
      <c r="IN48" s="99"/>
      <c r="IO48" s="99"/>
      <c r="IP48" s="89"/>
    </row>
    <row r="49" spans="10:250">
      <c r="J49" s="98"/>
      <c r="K49" s="98"/>
      <c r="L49" s="98"/>
      <c r="M49" s="98"/>
      <c r="N49" s="98"/>
      <c r="O49" s="98"/>
      <c r="P49" s="98"/>
      <c r="Q49" s="98"/>
      <c r="U49" s="96">
        <v>2056</v>
      </c>
      <c r="V49" s="89"/>
      <c r="W49" s="89"/>
      <c r="X49" s="89"/>
      <c r="Y49" s="89"/>
      <c r="IM49" s="99"/>
      <c r="IN49" s="99"/>
      <c r="IO49" s="99"/>
      <c r="IP49" s="89"/>
    </row>
    <row r="50" spans="10:250">
      <c r="J50" s="98"/>
      <c r="K50" s="98"/>
      <c r="L50" s="98"/>
      <c r="M50" s="98"/>
      <c r="N50" s="98"/>
      <c r="O50" s="98"/>
      <c r="P50" s="98"/>
      <c r="Q50" s="98"/>
      <c r="U50" s="96">
        <v>2057</v>
      </c>
      <c r="V50" s="89"/>
      <c r="W50" s="89"/>
      <c r="X50" s="89"/>
      <c r="Y50" s="89"/>
      <c r="IM50" s="99"/>
      <c r="IN50" s="99"/>
      <c r="IO50" s="99"/>
      <c r="IP50" s="89"/>
    </row>
    <row r="51" spans="10:250">
      <c r="U51" s="96">
        <v>2058</v>
      </c>
      <c r="V51" s="89"/>
      <c r="W51" s="89"/>
      <c r="X51" s="89"/>
      <c r="Y51" s="89"/>
      <c r="IM51" s="99"/>
      <c r="IN51" s="99"/>
      <c r="IO51" s="99"/>
      <c r="IP51" s="89"/>
    </row>
    <row r="52" spans="10:250">
      <c r="U52" s="89">
        <v>2059</v>
      </c>
      <c r="V52" s="89"/>
      <c r="W52" s="89"/>
      <c r="X52" s="89"/>
      <c r="Y52" s="89"/>
      <c r="IM52" s="99"/>
      <c r="IN52" s="99"/>
      <c r="IO52" s="99"/>
      <c r="IP52" s="89"/>
    </row>
    <row r="53" spans="10:250">
      <c r="U53" s="89">
        <v>2060</v>
      </c>
      <c r="V53" s="89"/>
      <c r="W53" s="89"/>
      <c r="X53" s="89"/>
      <c r="Y53" s="89"/>
      <c r="IM53" s="99"/>
      <c r="IN53" s="99"/>
      <c r="IO53" s="99"/>
      <c r="IP53" s="89"/>
    </row>
    <row r="54" spans="10:250">
      <c r="U54" s="89">
        <v>2061</v>
      </c>
      <c r="V54" s="89"/>
      <c r="W54" s="89"/>
      <c r="X54" s="89"/>
      <c r="Y54" s="89"/>
      <c r="IM54" s="99"/>
      <c r="IN54" s="99"/>
      <c r="IO54" s="99"/>
      <c r="IP54" s="89"/>
    </row>
    <row r="55" spans="10:250">
      <c r="U55" s="89">
        <v>2062</v>
      </c>
      <c r="V55" s="89"/>
      <c r="W55" s="89"/>
      <c r="X55" s="89"/>
      <c r="Y55" s="89"/>
      <c r="IM55" s="99"/>
      <c r="IN55" s="99"/>
      <c r="IO55" s="99"/>
      <c r="IP55" s="89"/>
    </row>
    <row r="56" spans="10:250">
      <c r="U56" s="89">
        <v>2063</v>
      </c>
      <c r="V56" s="89"/>
      <c r="W56" s="89"/>
      <c r="X56" s="89"/>
      <c r="Y56" s="89"/>
      <c r="IM56" s="99"/>
      <c r="IN56" s="99"/>
      <c r="IO56" s="99"/>
      <c r="IP56" s="89"/>
    </row>
    <row r="57" spans="10:250">
      <c r="U57" s="89">
        <v>2064</v>
      </c>
      <c r="V57" s="89"/>
      <c r="W57" s="89"/>
      <c r="X57" s="89"/>
      <c r="Y57" s="89"/>
      <c r="IM57" s="99"/>
      <c r="IN57" s="99"/>
      <c r="IO57" s="99"/>
      <c r="IP57" s="89"/>
    </row>
    <row r="58" spans="10:250">
      <c r="U58" s="89">
        <v>2065</v>
      </c>
      <c r="V58" s="89"/>
      <c r="W58" s="89"/>
      <c r="X58" s="89"/>
      <c r="Y58" s="89"/>
      <c r="IM58" s="99"/>
      <c r="IN58" s="99"/>
      <c r="IO58" s="99"/>
      <c r="IP58" s="89"/>
    </row>
    <row r="59" spans="10:250">
      <c r="U59" s="96">
        <v>2066</v>
      </c>
      <c r="V59" s="89"/>
      <c r="W59" s="89"/>
      <c r="X59" s="89"/>
      <c r="Y59" s="89"/>
      <c r="IM59" s="99"/>
      <c r="IN59" s="99"/>
      <c r="IO59" s="99"/>
      <c r="IP59" s="89"/>
    </row>
    <row r="60" spans="10:250">
      <c r="U60" s="96">
        <v>2067</v>
      </c>
      <c r="V60" s="89"/>
      <c r="W60" s="89"/>
      <c r="X60" s="89"/>
      <c r="Y60" s="89"/>
      <c r="IM60" s="99"/>
      <c r="IN60" s="99"/>
      <c r="IO60" s="99"/>
      <c r="IP60" s="89"/>
    </row>
    <row r="61" spans="10:250">
      <c r="U61" s="96">
        <v>2068</v>
      </c>
      <c r="V61" s="89"/>
      <c r="W61" s="89"/>
      <c r="X61" s="89"/>
      <c r="Y61" s="89"/>
      <c r="IM61" s="99"/>
      <c r="IN61" s="99"/>
      <c r="IO61" s="99"/>
      <c r="IP61" s="89"/>
    </row>
    <row r="62" spans="10:250">
      <c r="U62" s="96">
        <v>2069</v>
      </c>
      <c r="V62" s="89"/>
      <c r="W62" s="89"/>
      <c r="X62" s="89"/>
      <c r="Y62" s="89"/>
      <c r="IM62" s="99"/>
      <c r="IN62" s="99"/>
      <c r="IO62" s="99"/>
      <c r="IP62" s="89"/>
    </row>
    <row r="63" spans="10:250">
      <c r="U63" s="89">
        <v>2070</v>
      </c>
      <c r="V63" s="89"/>
      <c r="W63" s="89"/>
      <c r="X63" s="89"/>
      <c r="Y63" s="89"/>
      <c r="IM63" s="99"/>
      <c r="IN63" s="99"/>
      <c r="IO63" s="99"/>
      <c r="IP63" s="89"/>
    </row>
    <row r="64" spans="10:250">
      <c r="U64" s="89">
        <v>2071</v>
      </c>
      <c r="V64" s="89"/>
      <c r="W64" s="89"/>
      <c r="X64" s="89"/>
      <c r="Y64" s="89"/>
      <c r="IM64" s="99"/>
      <c r="IN64" s="99"/>
      <c r="IO64" s="99"/>
      <c r="IP64" s="89"/>
    </row>
    <row r="65" spans="21:250">
      <c r="U65" s="89">
        <v>2072</v>
      </c>
      <c r="V65" s="89"/>
      <c r="W65" s="89"/>
      <c r="X65" s="89"/>
      <c r="Y65" s="89"/>
      <c r="IM65" s="99"/>
      <c r="IN65" s="99"/>
      <c r="IO65" s="99"/>
      <c r="IP65" s="89"/>
    </row>
    <row r="66" spans="21:250">
      <c r="U66" s="89">
        <v>2073</v>
      </c>
      <c r="V66" s="89"/>
      <c r="W66" s="89"/>
      <c r="X66" s="89"/>
      <c r="Y66" s="89"/>
      <c r="IM66" s="99"/>
      <c r="IN66" s="99"/>
      <c r="IO66" s="99"/>
      <c r="IP66" s="89"/>
    </row>
    <row r="67" spans="21:250">
      <c r="U67" s="89">
        <v>2074</v>
      </c>
      <c r="V67" s="89"/>
      <c r="W67" s="89"/>
      <c r="X67" s="89"/>
      <c r="Y67" s="89"/>
      <c r="IM67" s="99"/>
      <c r="IN67" s="99"/>
      <c r="IO67" s="99"/>
      <c r="IP67" s="89"/>
    </row>
    <row r="68" spans="21:250">
      <c r="U68" s="89">
        <v>2075</v>
      </c>
      <c r="V68" s="89"/>
      <c r="W68" s="89"/>
      <c r="X68" s="89"/>
      <c r="Y68" s="89"/>
      <c r="IM68" s="99"/>
      <c r="IN68" s="99"/>
      <c r="IO68" s="99"/>
      <c r="IP68" s="89"/>
    </row>
    <row r="69" spans="21:250">
      <c r="U69" s="89">
        <v>2076</v>
      </c>
      <c r="V69" s="89"/>
      <c r="W69" s="89"/>
      <c r="X69" s="89"/>
      <c r="Y69" s="89"/>
      <c r="IM69" s="99"/>
      <c r="IN69" s="99"/>
      <c r="IO69" s="99"/>
      <c r="IP69" s="89"/>
    </row>
    <row r="70" spans="21:250">
      <c r="U70" s="96">
        <v>2077</v>
      </c>
      <c r="V70" s="89"/>
      <c r="W70" s="89"/>
      <c r="X70" s="89"/>
      <c r="Y70" s="89"/>
      <c r="IM70" s="99"/>
      <c r="IN70" s="99"/>
      <c r="IO70" s="99"/>
      <c r="IP70" s="89"/>
    </row>
    <row r="71" spans="21:250">
      <c r="U71" s="96">
        <v>2078</v>
      </c>
      <c r="V71" s="89"/>
      <c r="W71" s="89"/>
      <c r="X71" s="89"/>
      <c r="Y71" s="89"/>
      <c r="IM71" s="99"/>
      <c r="IN71" s="99"/>
      <c r="IO71" s="99"/>
      <c r="IP71" s="89"/>
    </row>
    <row r="72" spans="21:250">
      <c r="U72" s="96">
        <v>2079</v>
      </c>
      <c r="V72" s="89"/>
      <c r="W72" s="89"/>
      <c r="X72" s="89"/>
      <c r="Y72" s="89"/>
      <c r="IM72" s="99"/>
      <c r="IN72" s="99"/>
      <c r="IO72" s="99"/>
      <c r="IP72" s="89"/>
    </row>
    <row r="73" spans="21:250">
      <c r="U73" s="96">
        <v>2080</v>
      </c>
      <c r="V73" s="89"/>
      <c r="W73" s="89"/>
      <c r="X73" s="89"/>
      <c r="Y73" s="89"/>
      <c r="IM73" s="99"/>
      <c r="IN73" s="99"/>
      <c r="IO73" s="99"/>
      <c r="IP73" s="89"/>
    </row>
    <row r="74" spans="21:250">
      <c r="U74" s="89">
        <v>2081</v>
      </c>
      <c r="V74" s="89"/>
      <c r="W74" s="89"/>
      <c r="X74" s="89"/>
      <c r="Y74" s="89"/>
      <c r="IM74" s="99"/>
      <c r="IN74" s="99"/>
      <c r="IO74" s="99"/>
      <c r="IP74" s="89"/>
    </row>
    <row r="75" spans="21:250">
      <c r="U75" s="89">
        <v>2082</v>
      </c>
      <c r="V75" s="89"/>
      <c r="W75" s="89"/>
      <c r="X75" s="89"/>
      <c r="Y75" s="89"/>
      <c r="IM75" s="99"/>
      <c r="IN75" s="99"/>
      <c r="IO75" s="99"/>
      <c r="IP75" s="89"/>
    </row>
    <row r="76" spans="21:250">
      <c r="U76" s="89">
        <v>2083</v>
      </c>
      <c r="V76" s="89"/>
      <c r="W76" s="89"/>
      <c r="X76" s="89"/>
      <c r="Y76" s="89"/>
      <c r="IM76" s="99"/>
      <c r="IN76" s="99"/>
      <c r="IO76" s="99"/>
      <c r="IP76" s="89"/>
    </row>
    <row r="77" spans="21:250">
      <c r="U77" s="89">
        <v>2084</v>
      </c>
      <c r="V77" s="89"/>
      <c r="W77" s="89"/>
      <c r="X77" s="89"/>
      <c r="Y77" s="89"/>
      <c r="IM77" s="99"/>
      <c r="IN77" s="99"/>
      <c r="IO77" s="99"/>
      <c r="IP77" s="89"/>
    </row>
    <row r="78" spans="21:250">
      <c r="U78" s="89">
        <v>2085</v>
      </c>
      <c r="V78" s="89"/>
      <c r="W78" s="89"/>
      <c r="X78" s="89"/>
      <c r="Y78" s="89"/>
      <c r="IM78" s="99"/>
      <c r="IN78" s="99"/>
      <c r="IO78" s="99"/>
      <c r="IP78" s="89"/>
    </row>
    <row r="79" spans="21:250">
      <c r="U79" s="89">
        <v>2086</v>
      </c>
      <c r="V79" s="89"/>
      <c r="W79" s="89"/>
      <c r="X79" s="89"/>
      <c r="Y79" s="89"/>
      <c r="IM79" s="99"/>
      <c r="IN79" s="99"/>
      <c r="IO79" s="99"/>
      <c r="IP79" s="89"/>
    </row>
    <row r="80" spans="21:250">
      <c r="U80" s="89">
        <v>2087</v>
      </c>
      <c r="V80" s="89"/>
      <c r="W80" s="89"/>
      <c r="X80" s="89"/>
      <c r="Y80" s="89"/>
      <c r="IM80" s="99"/>
      <c r="IN80" s="99"/>
      <c r="IO80" s="99"/>
      <c r="IP80" s="89"/>
    </row>
    <row r="81" spans="21:255">
      <c r="U81" s="96">
        <v>2088</v>
      </c>
      <c r="V81" s="89"/>
      <c r="W81" s="89"/>
      <c r="X81" s="89"/>
      <c r="Y81" s="89"/>
      <c r="IM81" s="99"/>
      <c r="IN81" s="99"/>
      <c r="IO81" s="99"/>
      <c r="IP81" s="89"/>
    </row>
    <row r="82" spans="21:255">
      <c r="U82" s="96">
        <v>2089</v>
      </c>
      <c r="V82" s="89"/>
      <c r="W82" s="89"/>
      <c r="X82" s="89"/>
      <c r="Y82" s="89"/>
      <c r="IM82" s="99"/>
      <c r="IN82" s="99"/>
      <c r="IO82" s="99"/>
      <c r="IP82" s="89"/>
    </row>
    <row r="83" spans="21:255">
      <c r="U83" s="96">
        <v>2090</v>
      </c>
      <c r="V83" s="89"/>
      <c r="W83" s="89"/>
      <c r="X83" s="89"/>
      <c r="Y83" s="89"/>
      <c r="IM83" s="99"/>
      <c r="IN83" s="99"/>
      <c r="IO83" s="99"/>
      <c r="IP83" s="89"/>
    </row>
    <row r="84" spans="21:255">
      <c r="U84" s="96">
        <v>2091</v>
      </c>
      <c r="V84" s="89"/>
      <c r="W84" s="89"/>
      <c r="X84" s="89"/>
      <c r="Y84" s="89"/>
      <c r="IM84" s="99"/>
      <c r="IN84" s="99"/>
      <c r="IO84" s="99"/>
      <c r="IP84" s="89"/>
    </row>
    <row r="85" spans="21:255">
      <c r="U85" s="89">
        <v>2092</v>
      </c>
      <c r="V85" s="89"/>
      <c r="W85" s="89"/>
      <c r="X85" s="89"/>
      <c r="Y85" s="89"/>
      <c r="IM85" s="99"/>
      <c r="IN85" s="99"/>
      <c r="IO85" s="99"/>
      <c r="IP85" s="89"/>
    </row>
    <row r="86" spans="21:255">
      <c r="U86" s="89">
        <v>2093</v>
      </c>
      <c r="V86" s="89"/>
      <c r="W86" s="89"/>
      <c r="X86" s="89"/>
      <c r="Y86" s="89"/>
      <c r="IM86" s="99"/>
      <c r="IN86" s="99"/>
      <c r="IO86" s="99"/>
      <c r="IP86" s="89"/>
    </row>
    <row r="87" spans="21:255">
      <c r="U87" s="89">
        <v>2094</v>
      </c>
      <c r="V87" s="89"/>
      <c r="W87" s="89"/>
      <c r="X87" s="89"/>
      <c r="Y87" s="89"/>
      <c r="IM87" s="99"/>
      <c r="IN87" s="99"/>
      <c r="IO87" s="99"/>
      <c r="IP87" s="89"/>
    </row>
    <row r="88" spans="21:255">
      <c r="U88" s="89">
        <v>2095</v>
      </c>
      <c r="V88" s="89"/>
      <c r="W88" s="89"/>
      <c r="X88" s="89"/>
      <c r="Y88" s="89"/>
      <c r="IM88" s="99"/>
      <c r="IN88" s="99"/>
      <c r="IO88" s="99"/>
      <c r="IP88" s="89"/>
    </row>
    <row r="89" spans="21:255">
      <c r="U89" s="89">
        <v>2096</v>
      </c>
      <c r="V89" s="89"/>
      <c r="W89" s="89"/>
      <c r="X89" s="89"/>
      <c r="Y89" s="89"/>
      <c r="IM89" s="99"/>
      <c r="IN89" s="99"/>
      <c r="IO89" s="99"/>
      <c r="IP89" s="99"/>
    </row>
    <row r="90" spans="21:255">
      <c r="U90" s="89">
        <v>2097</v>
      </c>
      <c r="V90" s="99"/>
      <c r="W90" s="99"/>
      <c r="X90" s="99"/>
      <c r="Y90" s="99"/>
      <c r="IM90" s="99"/>
      <c r="IN90" s="99"/>
      <c r="IO90" s="99"/>
      <c r="IP90" s="99"/>
      <c r="IQ90" s="99"/>
      <c r="IR90" s="99"/>
      <c r="IS90" s="99"/>
      <c r="IT90" s="99"/>
      <c r="IU90" s="99"/>
    </row>
    <row r="91" spans="21:255">
      <c r="U91" s="89">
        <v>2098</v>
      </c>
      <c r="IM91" s="99"/>
      <c r="IN91" s="99"/>
      <c r="IO91" s="99"/>
      <c r="IP91" s="99"/>
      <c r="IQ91" s="99"/>
      <c r="IR91" s="99"/>
      <c r="IS91" s="99"/>
      <c r="IT91" s="99"/>
      <c r="IU91" s="99"/>
    </row>
    <row r="92" spans="21:255">
      <c r="U92" s="96">
        <v>2099</v>
      </c>
      <c r="IM92" s="99"/>
      <c r="IN92" s="99"/>
      <c r="IO92" s="99"/>
      <c r="IP92" s="99"/>
      <c r="IQ92" s="99"/>
      <c r="IR92" s="99"/>
      <c r="IS92" s="99"/>
      <c r="IT92" s="99"/>
      <c r="IU92" s="99"/>
    </row>
    <row r="93" spans="21:255">
      <c r="U93" s="96">
        <v>2100</v>
      </c>
      <c r="IM93" s="99"/>
      <c r="IN93" s="99"/>
      <c r="IO93" s="99"/>
      <c r="IP93" s="99"/>
      <c r="IQ93" s="99"/>
      <c r="IR93" s="99"/>
      <c r="IS93" s="99"/>
      <c r="IT93" s="99"/>
      <c r="IU93" s="99"/>
    </row>
    <row r="94" spans="21:255">
      <c r="U94" s="117"/>
      <c r="IM94" s="99"/>
      <c r="IN94" s="99"/>
      <c r="IO94" s="99"/>
      <c r="IP94" s="99"/>
      <c r="IQ94" s="99"/>
      <c r="IR94" s="99"/>
      <c r="IS94" s="99"/>
      <c r="IT94" s="99"/>
      <c r="IU94" s="99"/>
    </row>
    <row r="95" spans="21:255">
      <c r="U95" s="117"/>
      <c r="IM95" s="99"/>
      <c r="IN95" s="99"/>
      <c r="IO95" s="99"/>
      <c r="IP95" s="99"/>
      <c r="IT95" s="99"/>
      <c r="IU95" s="99"/>
    </row>
    <row r="96" spans="21:255">
      <c r="IM96" s="99"/>
      <c r="IN96" s="99"/>
      <c r="IO96" s="99"/>
      <c r="IP96" s="99"/>
      <c r="IT96" s="99"/>
      <c r="IU96" s="99"/>
    </row>
    <row r="97" spans="247:255">
      <c r="IM97" s="99"/>
      <c r="IN97" s="99"/>
      <c r="IO97" s="99"/>
      <c r="IP97" s="99"/>
      <c r="IT97" s="99"/>
      <c r="IU97" s="99"/>
    </row>
    <row r="98" spans="247:255">
      <c r="IM98" s="99"/>
      <c r="IN98" s="99"/>
      <c r="IO98" s="99"/>
      <c r="IP98" s="99"/>
      <c r="IT98" s="99"/>
      <c r="IU98" s="99"/>
    </row>
    <row r="99" spans="247:255">
      <c r="IM99" s="99"/>
      <c r="IN99" s="99"/>
      <c r="IO99" s="99"/>
      <c r="IP99" s="99"/>
      <c r="IT99" s="99"/>
      <c r="IU99" s="99"/>
    </row>
    <row r="100" spans="247:255">
      <c r="IM100" s="99"/>
      <c r="IN100" s="99"/>
      <c r="IO100" s="99"/>
      <c r="IP100" s="99"/>
      <c r="IT100" s="99"/>
      <c r="IU100" s="99"/>
    </row>
  </sheetData>
  <sheetProtection password="B44F" sheet="1" selectLockedCells="1"/>
  <dataConsolidate/>
  <mergeCells count="44">
    <mergeCell ref="J42:Q42"/>
    <mergeCell ref="J37:Q37"/>
    <mergeCell ref="B30:H30"/>
    <mergeCell ref="J30:Q30"/>
    <mergeCell ref="J38:Q38"/>
    <mergeCell ref="J39:Q39"/>
    <mergeCell ref="J40:Q40"/>
    <mergeCell ref="J41:Q41"/>
    <mergeCell ref="B31:H31"/>
    <mergeCell ref="J31:Q31"/>
    <mergeCell ref="J35:Q35"/>
    <mergeCell ref="J36:Q36"/>
    <mergeCell ref="B32:H32"/>
    <mergeCell ref="B33:H33"/>
    <mergeCell ref="J27:Q27"/>
    <mergeCell ref="B28:H28"/>
    <mergeCell ref="J28:Q28"/>
    <mergeCell ref="B29:H29"/>
    <mergeCell ref="J29:Q29"/>
    <mergeCell ref="J25:Q25"/>
    <mergeCell ref="J26:Q26"/>
    <mergeCell ref="J16:Q16"/>
    <mergeCell ref="J17:Q17"/>
    <mergeCell ref="C18:G18"/>
    <mergeCell ref="J18:Q18"/>
    <mergeCell ref="C19:G19"/>
    <mergeCell ref="J19:Q19"/>
    <mergeCell ref="J22:Q22"/>
    <mergeCell ref="J23:Q23"/>
    <mergeCell ref="A9:H10"/>
    <mergeCell ref="J9:Q9"/>
    <mergeCell ref="J10:Q10"/>
    <mergeCell ref="J24:Q24"/>
    <mergeCell ref="J11:Q11"/>
    <mergeCell ref="J12:Q12"/>
    <mergeCell ref="J13:Q13"/>
    <mergeCell ref="J14:Q14"/>
    <mergeCell ref="J15:Q15"/>
    <mergeCell ref="J21:Q21"/>
    <mergeCell ref="A1:H1"/>
    <mergeCell ref="I1:R1"/>
    <mergeCell ref="J6:Q6"/>
    <mergeCell ref="J7:Q7"/>
    <mergeCell ref="J8:P8"/>
  </mergeCells>
  <dataValidations count="5">
    <dataValidation showInputMessage="1" showErrorMessage="1" sqref="C19"/>
    <dataValidation type="list" allowBlank="1" showInputMessage="1" showErrorMessage="1" sqref="C22">
      <formula1>$V$3:$V$7</formula1>
    </dataValidation>
    <dataValidation type="list" allowBlank="1" showInputMessage="1" showErrorMessage="1" sqref="C20:C21">
      <formula1>$T$4:$T$5</formula1>
    </dataValidation>
    <dataValidation type="list" allowBlank="1" showInputMessage="1" showErrorMessage="1" sqref="D21:G21">
      <formula1>$T$3:$T$5</formula1>
    </dataValidation>
    <dataValidation type="list" allowBlank="1" showInputMessage="1" showErrorMessage="1" sqref="C23">
      <formula1>$U$4:$U$89</formula1>
    </dataValidation>
  </dataValidations>
  <hyperlinks>
    <hyperlink ref="B30:H30" location="'Биланс на успех'!A1" display="БУ: Биланс на успех"/>
    <hyperlink ref="B31:H31" location="'Извештај за сеопфатна добивка'!A1" display="СД: Извештај за сеопфатната добивка"/>
    <hyperlink ref="B33" location="'Извештај за промена во главнина'!A1" display="ПК: Извештај за промени во капиталот"/>
    <hyperlink ref="B32" location="'Извештај за паричен тек'!A1" display="ПТ: Извештај за паричните текови"/>
    <hyperlink ref="B29:H29" location="'Биланс на состојба'!A1" display="БС: Биланс на состојба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98"/>
  <sheetViews>
    <sheetView workbookViewId="0">
      <selection activeCell="B83" sqref="B83"/>
    </sheetView>
  </sheetViews>
  <sheetFormatPr defaultRowHeight="15"/>
  <cols>
    <col min="1" max="1" width="52" customWidth="1"/>
    <col min="2" max="3" width="21.140625" customWidth="1"/>
    <col min="5" max="5" width="64.42578125" bestFit="1" customWidth="1"/>
  </cols>
  <sheetData>
    <row r="1" spans="1:5">
      <c r="A1" s="417" t="s">
        <v>323</v>
      </c>
      <c r="B1" s="417"/>
      <c r="C1" s="417"/>
    </row>
    <row r="2" spans="1:5">
      <c r="A2" s="417"/>
      <c r="B2" s="417"/>
      <c r="C2" s="417"/>
    </row>
    <row r="3" spans="1:5">
      <c r="A3" s="42" t="s">
        <v>325</v>
      </c>
      <c r="B3" s="409" t="str">
        <f>'ФИ-Почетна'!$C$18</f>
        <v>Универзална Инвестициона Банка АД Скопје</v>
      </c>
      <c r="C3" s="410"/>
      <c r="E3" s="48"/>
    </row>
    <row r="4" spans="1:5">
      <c r="A4" s="42" t="s">
        <v>326</v>
      </c>
      <c r="B4" s="410" t="str">
        <f>'ФИ-Почетна'!C22</f>
        <v>01.01 - 31.12</v>
      </c>
      <c r="C4" s="410"/>
      <c r="E4" s="48"/>
    </row>
    <row r="5" spans="1:5">
      <c r="A5" s="42" t="s">
        <v>328</v>
      </c>
      <c r="B5" s="410">
        <f>'ФИ-Почетна'!$C$23</f>
        <v>2022</v>
      </c>
      <c r="C5" s="410"/>
      <c r="E5" s="48"/>
    </row>
    <row r="6" spans="1:5">
      <c r="A6" s="42" t="s">
        <v>327</v>
      </c>
      <c r="B6" s="410" t="str">
        <f>'ФИ-Почетна'!$C$20</f>
        <v>не</v>
      </c>
      <c r="C6" s="410"/>
      <c r="E6" s="48"/>
    </row>
    <row r="7" spans="1:5">
      <c r="A7" s="30"/>
      <c r="B7" s="414" t="s">
        <v>329</v>
      </c>
      <c r="C7" s="415"/>
    </row>
    <row r="8" spans="1:5">
      <c r="A8" s="61" t="s">
        <v>84</v>
      </c>
      <c r="B8" s="31" t="s">
        <v>336</v>
      </c>
      <c r="C8" s="31" t="s">
        <v>330</v>
      </c>
    </row>
    <row r="9" spans="1:5">
      <c r="A9" s="49" t="s">
        <v>153</v>
      </c>
      <c r="B9" s="139"/>
      <c r="C9" s="139"/>
    </row>
    <row r="10" spans="1:5">
      <c r="A10" s="49" t="s">
        <v>154</v>
      </c>
      <c r="B10" s="67">
        <f>'Извештај за паричен тек'!B10</f>
        <v>374403</v>
      </c>
      <c r="C10" s="67">
        <f>'Извештај за паричен тек'!C10</f>
        <v>239540</v>
      </c>
    </row>
    <row r="11" spans="1:5">
      <c r="A11" s="50" t="s">
        <v>155</v>
      </c>
      <c r="B11" s="63"/>
      <c r="C11" s="63"/>
    </row>
    <row r="12" spans="1:5" ht="25.5">
      <c r="A12" s="50" t="s">
        <v>235</v>
      </c>
      <c r="B12" s="62">
        <f>'Извештај за паричен тек'!B12</f>
        <v>0</v>
      </c>
      <c r="C12" s="62">
        <f>'Извештај за паричен тек'!C12</f>
        <v>0</v>
      </c>
    </row>
    <row r="13" spans="1:5">
      <c r="A13" s="50" t="s">
        <v>236</v>
      </c>
      <c r="B13" s="62">
        <f>'Извештај за паричен тек'!B13</f>
        <v>0</v>
      </c>
      <c r="C13" s="62">
        <f>'Извештај за паричен тек'!C13</f>
        <v>0</v>
      </c>
    </row>
    <row r="14" spans="1:5">
      <c r="A14" s="50" t="s">
        <v>156</v>
      </c>
      <c r="B14" s="62">
        <f>'Извештај за паричен тек'!B14</f>
        <v>15933</v>
      </c>
      <c r="C14" s="62">
        <f>'Извештај за паричен тек'!C14</f>
        <v>21493</v>
      </c>
    </row>
    <row r="15" spans="1:5">
      <c r="A15" s="50" t="s">
        <v>157</v>
      </c>
      <c r="B15" s="62">
        <f>'Извештај за паричен тек'!B15</f>
        <v>34395</v>
      </c>
      <c r="C15" s="62">
        <f>'Извештај за паричен тек'!C15</f>
        <v>29591</v>
      </c>
    </row>
    <row r="16" spans="1:5">
      <c r="A16" s="50" t="s">
        <v>158</v>
      </c>
      <c r="B16" s="62">
        <f>'Извештај за паричен тек'!B16</f>
        <v>0</v>
      </c>
      <c r="C16" s="62">
        <f>'Извештај за паричен тек'!C16</f>
        <v>0</v>
      </c>
    </row>
    <row r="17" spans="1:3">
      <c r="A17" s="50" t="s">
        <v>159</v>
      </c>
      <c r="B17" s="62">
        <f>'Извештај за паричен тек'!B17</f>
        <v>0</v>
      </c>
      <c r="C17" s="62">
        <f>'Извештај за паричен тек'!C17</f>
        <v>0</v>
      </c>
    </row>
    <row r="18" spans="1:3">
      <c r="A18" s="50" t="s">
        <v>160</v>
      </c>
      <c r="B18" s="62">
        <f>'Извештај за паричен тек'!B18</f>
        <v>-12913</v>
      </c>
      <c r="C18" s="62">
        <f>'Извештај за паричен тек'!C18</f>
        <v>-12627</v>
      </c>
    </row>
    <row r="19" spans="1:3">
      <c r="A19" s="50" t="s">
        <v>161</v>
      </c>
      <c r="B19" s="62">
        <f>'Извештај за паричен тек'!B19</f>
        <v>-20785</v>
      </c>
      <c r="C19" s="62">
        <f>'Извештај за паричен тек'!C19</f>
        <v>0</v>
      </c>
    </row>
    <row r="20" spans="1:3">
      <c r="A20" s="50" t="s">
        <v>162</v>
      </c>
      <c r="B20" s="62">
        <f>'Извештај за паричен тек'!B20</f>
        <v>0</v>
      </c>
      <c r="C20" s="62">
        <f>'Извештај за паричен тек'!C20</f>
        <v>0</v>
      </c>
    </row>
    <row r="21" spans="1:3">
      <c r="A21" s="50" t="s">
        <v>159</v>
      </c>
      <c r="B21" s="62">
        <f>'Извештај за паричен тек'!B21</f>
        <v>0</v>
      </c>
      <c r="C21" s="62">
        <f>'Извештај за паричен тек'!C21</f>
        <v>0</v>
      </c>
    </row>
    <row r="22" spans="1:3">
      <c r="A22" s="50" t="s">
        <v>160</v>
      </c>
      <c r="B22" s="62">
        <f>'Извештај за паричен тек'!B22</f>
        <v>0</v>
      </c>
      <c r="C22" s="62">
        <f>'Извештај за паричен тек'!C22</f>
        <v>0</v>
      </c>
    </row>
    <row r="23" spans="1:3">
      <c r="A23" s="50" t="s">
        <v>161</v>
      </c>
      <c r="B23" s="62">
        <f>'Извештај за паричен тек'!B23</f>
        <v>0</v>
      </c>
      <c r="C23" s="62">
        <f>'Извештај за паричен тек'!C23</f>
        <v>0</v>
      </c>
    </row>
    <row r="24" spans="1:3">
      <c r="A24" s="50" t="s">
        <v>182</v>
      </c>
      <c r="B24" s="62">
        <f>'Извештај за паричен тек'!B24</f>
        <v>-1120661</v>
      </c>
      <c r="C24" s="62">
        <f>'Извештај за паричен тек'!C24</f>
        <v>-1065271</v>
      </c>
    </row>
    <row r="25" spans="1:3">
      <c r="A25" s="50" t="s">
        <v>183</v>
      </c>
      <c r="B25" s="62">
        <f>'Извештај за паричен тек'!B25</f>
        <v>149541</v>
      </c>
      <c r="C25" s="62">
        <f>'Извештај за паричен тек'!C25</f>
        <v>226978</v>
      </c>
    </row>
    <row r="26" spans="1:3">
      <c r="A26" s="50" t="s">
        <v>184</v>
      </c>
      <c r="B26" s="62">
        <f>'Извештај за паричен тек'!B26</f>
        <v>0</v>
      </c>
      <c r="C26" s="62">
        <f>'Извештај за паричен тек'!C26</f>
        <v>0</v>
      </c>
    </row>
    <row r="27" spans="1:3">
      <c r="A27" s="50" t="s">
        <v>163</v>
      </c>
      <c r="B27" s="62">
        <f>'Извештај за паричен тек'!B27</f>
        <v>0</v>
      </c>
      <c r="C27" s="62">
        <f>'Извештај за паричен тек'!C27</f>
        <v>0</v>
      </c>
    </row>
    <row r="28" spans="1:3">
      <c r="A28" s="50" t="s">
        <v>164</v>
      </c>
      <c r="B28" s="62">
        <f>'Извештај за паричен тек'!B28</f>
        <v>421360</v>
      </c>
      <c r="C28" s="62">
        <f>'Извештај за паричен тек'!C28</f>
        <v>322877</v>
      </c>
    </row>
    <row r="29" spans="1:3">
      <c r="A29" s="50" t="s">
        <v>165</v>
      </c>
      <c r="B29" s="62">
        <f>'Извештај за паричен тек'!B29</f>
        <v>-7235</v>
      </c>
      <c r="C29" s="62">
        <f>'Извештај за паричен тек'!C29</f>
        <v>-2385</v>
      </c>
    </row>
    <row r="30" spans="1:3">
      <c r="A30" s="50" t="s">
        <v>166</v>
      </c>
      <c r="B30" s="62">
        <f>'Извештај за паричен тек'!B30</f>
        <v>0</v>
      </c>
      <c r="C30" s="62">
        <f>'Извештај за паричен тек'!C30</f>
        <v>0</v>
      </c>
    </row>
    <row r="31" spans="1:3">
      <c r="A31" s="50" t="s">
        <v>164</v>
      </c>
      <c r="B31" s="62">
        <f>'Извештај за паричен тек'!B31</f>
        <v>2124</v>
      </c>
      <c r="C31" s="62">
        <f>'Извештај за паричен тек'!C31</f>
        <v>3344</v>
      </c>
    </row>
    <row r="32" spans="1:3">
      <c r="A32" s="50" t="s">
        <v>165</v>
      </c>
      <c r="B32" s="62">
        <f>'Извештај за паричен тек'!B32</f>
        <v>-24387</v>
      </c>
      <c r="C32" s="62">
        <f>'Извештај за паричен тек'!C32</f>
        <v>0</v>
      </c>
    </row>
    <row r="33" spans="1:3">
      <c r="A33" s="50" t="s">
        <v>185</v>
      </c>
      <c r="B33" s="62">
        <f>'Извештај за паричен тек'!B33</f>
        <v>0</v>
      </c>
      <c r="C33" s="62">
        <f>'Извештај за паричен тек'!C33</f>
        <v>0</v>
      </c>
    </row>
    <row r="34" spans="1:3">
      <c r="A34" s="50" t="s">
        <v>186</v>
      </c>
      <c r="B34" s="62">
        <f>'Извештај за паричен тек'!B34</f>
        <v>0</v>
      </c>
      <c r="C34" s="62">
        <f>'Извештај за паричен тек'!C34</f>
        <v>0</v>
      </c>
    </row>
    <row r="35" spans="1:3">
      <c r="A35" s="50" t="s">
        <v>187</v>
      </c>
      <c r="B35" s="62">
        <f>'Извештај за паричен тек'!B35</f>
        <v>0</v>
      </c>
      <c r="C35" s="62">
        <f>'Извештај за паричен тек'!C35</f>
        <v>0</v>
      </c>
    </row>
    <row r="36" spans="1:3">
      <c r="A36" s="50" t="s">
        <v>167</v>
      </c>
      <c r="B36" s="62">
        <f>'Извештај за паричен тек'!B36</f>
        <v>-736</v>
      </c>
      <c r="C36" s="62">
        <f>'Извештај за паричен тек'!C36</f>
        <v>-444</v>
      </c>
    </row>
    <row r="37" spans="1:3">
      <c r="A37" s="50" t="s">
        <v>168</v>
      </c>
      <c r="B37" s="62">
        <f>'Извештај за паричен тек'!B37</f>
        <v>0</v>
      </c>
      <c r="C37" s="62">
        <f>'Извештај за паричен тек'!C37</f>
        <v>0</v>
      </c>
    </row>
    <row r="38" spans="1:3">
      <c r="A38" s="50" t="s">
        <v>188</v>
      </c>
      <c r="B38" s="62">
        <f>'Извештај за паричен тек'!B38</f>
        <v>-229</v>
      </c>
      <c r="C38" s="62">
        <f>'Извештај за паричен тек'!C38</f>
        <v>-1185</v>
      </c>
    </row>
    <row r="39" spans="1:3">
      <c r="A39" s="50" t="s">
        <v>189</v>
      </c>
      <c r="B39" s="62">
        <f>'Извештај за паричен тек'!B39</f>
        <v>1158395</v>
      </c>
      <c r="C39" s="62">
        <f>'Извештај за паричен тек'!C39</f>
        <v>1110829</v>
      </c>
    </row>
    <row r="40" spans="1:3">
      <c r="A40" s="50" t="s">
        <v>190</v>
      </c>
      <c r="B40" s="62">
        <f>'Извештај за паричен тек'!B40</f>
        <v>-209814</v>
      </c>
      <c r="C40" s="62">
        <f>'Извештај за паричен тек'!C40</f>
        <v>-299007</v>
      </c>
    </row>
    <row r="41" spans="1:3" ht="25.5">
      <c r="A41" s="51" t="s">
        <v>169</v>
      </c>
      <c r="B41" s="64">
        <f>'Извештај за паричен тек'!B41</f>
        <v>759391</v>
      </c>
      <c r="C41" s="64">
        <f>'Извештај за паричен тек'!C41</f>
        <v>573733</v>
      </c>
    </row>
    <row r="42" spans="1:3">
      <c r="A42" s="49" t="s">
        <v>170</v>
      </c>
      <c r="B42" s="62">
        <f>'Извештај за паричен тек'!B42</f>
        <v>0</v>
      </c>
      <c r="C42" s="62">
        <f>'Извештај за паричен тек'!C42</f>
        <v>0</v>
      </c>
    </row>
    <row r="43" spans="1:3">
      <c r="A43" s="50" t="s">
        <v>171</v>
      </c>
      <c r="B43" s="62">
        <f>'Извештај за паричен тек'!B43</f>
        <v>0</v>
      </c>
      <c r="C43" s="62">
        <f>'Извештај за паричен тек'!C43</f>
        <v>0</v>
      </c>
    </row>
    <row r="44" spans="1:3">
      <c r="A44" s="50" t="s">
        <v>172</v>
      </c>
      <c r="B44" s="62">
        <f>'Извештај за паричен тек'!B44</f>
        <v>0</v>
      </c>
      <c r="C44" s="62">
        <f>'Извештај за паричен тек'!C44</f>
        <v>0</v>
      </c>
    </row>
    <row r="45" spans="1:3">
      <c r="A45" s="50" t="s">
        <v>173</v>
      </c>
      <c r="B45" s="62">
        <f>'Извештај за паричен тек'!B45</f>
        <v>0</v>
      </c>
      <c r="C45" s="62">
        <f>'Извештај за паричен тек'!C45</f>
        <v>0</v>
      </c>
    </row>
    <row r="46" spans="1:3">
      <c r="A46" s="50" t="s">
        <v>174</v>
      </c>
      <c r="B46" s="62">
        <f>'Извештај за паричен тек'!B46</f>
        <v>-1187646</v>
      </c>
      <c r="C46" s="62">
        <f>'Извештај за паричен тек'!C46</f>
        <v>-879763</v>
      </c>
    </row>
    <row r="47" spans="1:3">
      <c r="A47" s="50" t="s">
        <v>175</v>
      </c>
      <c r="B47" s="62">
        <f>'Извештај за паричен тек'!B47</f>
        <v>0</v>
      </c>
      <c r="C47" s="62">
        <f>'Извештај за паричен тек'!C47</f>
        <v>0</v>
      </c>
    </row>
    <row r="48" spans="1:3">
      <c r="A48" s="50" t="s">
        <v>176</v>
      </c>
      <c r="B48" s="62">
        <f>'Извештај за паричен тек'!B48</f>
        <v>33134</v>
      </c>
      <c r="C48" s="62">
        <f>'Извештај за паричен тек'!C48</f>
        <v>-24</v>
      </c>
    </row>
    <row r="49" spans="1:3">
      <c r="A49" s="50" t="s">
        <v>177</v>
      </c>
      <c r="B49" s="65">
        <f>'Извештај за паричен тек'!B49</f>
        <v>-315396</v>
      </c>
      <c r="C49" s="65">
        <f>'Извештај за паричен тек'!C49</f>
        <v>-104400</v>
      </c>
    </row>
    <row r="50" spans="1:3" ht="25.5">
      <c r="A50" s="50" t="s">
        <v>178</v>
      </c>
      <c r="B50" s="65">
        <f>'Извештај за паричен тек'!B50</f>
        <v>0</v>
      </c>
      <c r="C50" s="65">
        <f>'Извештај за паричен тек'!C50</f>
        <v>0</v>
      </c>
    </row>
    <row r="51" spans="1:3">
      <c r="A51" s="50" t="s">
        <v>179</v>
      </c>
      <c r="B51" s="62">
        <f>'Извештај за паричен тек'!B51</f>
        <v>-133182</v>
      </c>
      <c r="C51" s="62">
        <f>'Извештај за паричен тек'!C51</f>
        <v>-68114</v>
      </c>
    </row>
    <row r="52" spans="1:3">
      <c r="A52" s="50" t="s">
        <v>180</v>
      </c>
      <c r="B52" s="62">
        <f>'Извештај за паричен тек'!B52</f>
        <v>0</v>
      </c>
      <c r="C52" s="62">
        <f>'Извештај за паричен тек'!C52</f>
        <v>0</v>
      </c>
    </row>
    <row r="53" spans="1:3">
      <c r="A53" s="50" t="s">
        <v>181</v>
      </c>
      <c r="B53" s="62">
        <f>'Извештај за паричен тек'!B53</f>
        <v>0</v>
      </c>
      <c r="C53" s="62">
        <f>'Извештај за паричен тек'!C53</f>
        <v>0</v>
      </c>
    </row>
    <row r="54" spans="1:3">
      <c r="A54" s="49" t="s">
        <v>191</v>
      </c>
      <c r="B54" s="62">
        <f>'Извештај за паричен тек'!B54</f>
        <v>0</v>
      </c>
      <c r="C54" s="62">
        <f>'Извештај за паричен тек'!C54</f>
        <v>0</v>
      </c>
    </row>
    <row r="55" spans="1:3">
      <c r="A55" s="50" t="s">
        <v>192</v>
      </c>
      <c r="B55" s="62">
        <f>'Извештај за паричен тек'!B55</f>
        <v>0</v>
      </c>
      <c r="C55" s="62">
        <f>'Извештај за паричен тек'!C55</f>
        <v>0</v>
      </c>
    </row>
    <row r="56" spans="1:3">
      <c r="A56" s="50" t="s">
        <v>193</v>
      </c>
      <c r="B56" s="62">
        <f>'Извештај за паричен тек'!B56</f>
        <v>0</v>
      </c>
      <c r="C56" s="62">
        <f>'Извештај за паричен тек'!C56</f>
        <v>0</v>
      </c>
    </row>
    <row r="57" spans="1:3">
      <c r="A57" s="50" t="s">
        <v>194</v>
      </c>
      <c r="B57" s="62">
        <f>'Извештај за паричен тек'!B57</f>
        <v>1480062</v>
      </c>
      <c r="C57" s="62">
        <f>'Извештај за паричен тек'!C57</f>
        <v>18487</v>
      </c>
    </row>
    <row r="58" spans="1:3">
      <c r="A58" s="50" t="s">
        <v>195</v>
      </c>
      <c r="B58" s="62">
        <f>'Извештај за паричен тек'!B58</f>
        <v>130602</v>
      </c>
      <c r="C58" s="62">
        <f>'Извештај за паричен тек'!C58</f>
        <v>178646</v>
      </c>
    </row>
    <row r="59" spans="1:3">
      <c r="A59" s="50" t="s">
        <v>196</v>
      </c>
      <c r="B59" s="62">
        <f>'Извештај за паричен тек'!B59</f>
        <v>42690</v>
      </c>
      <c r="C59" s="62">
        <f>'Извештај за паричен тек'!C59</f>
        <v>48111</v>
      </c>
    </row>
    <row r="60" spans="1:3">
      <c r="A60" s="50" t="s">
        <v>197</v>
      </c>
      <c r="B60" s="62">
        <f>'Извештај за паричен тек'!B60</f>
        <v>0</v>
      </c>
      <c r="C60" s="62">
        <f>'Извештај за паричен тек'!C60</f>
        <v>0</v>
      </c>
    </row>
    <row r="61" spans="1:3">
      <c r="A61" s="51" t="s">
        <v>198</v>
      </c>
      <c r="B61" s="64">
        <f>'Извештај за паричен тек'!B61</f>
        <v>809655</v>
      </c>
      <c r="C61" s="64">
        <f>'Извештај за паричен тек'!C61</f>
        <v>-233324</v>
      </c>
    </row>
    <row r="62" spans="1:3">
      <c r="A62" s="50" t="s">
        <v>199</v>
      </c>
      <c r="B62" s="62">
        <f>'Извештај за паричен тек'!B62</f>
        <v>-7701</v>
      </c>
      <c r="C62" s="62">
        <f>'Извештај за паричен тек'!C62</f>
        <v>-50679</v>
      </c>
    </row>
    <row r="63" spans="1:3">
      <c r="A63" s="52" t="s">
        <v>211</v>
      </c>
      <c r="B63" s="64">
        <f>'Извештај за паричен тек'!B63</f>
        <v>801954</v>
      </c>
      <c r="C63" s="64">
        <f>'Извештај за паричен тек'!C63</f>
        <v>-284003</v>
      </c>
    </row>
    <row r="64" spans="1:3">
      <c r="A64" s="49" t="s">
        <v>212</v>
      </c>
      <c r="B64" s="63"/>
      <c r="C64" s="63"/>
    </row>
    <row r="65" spans="1:3">
      <c r="A65" s="50" t="s">
        <v>213</v>
      </c>
      <c r="B65" s="62">
        <f>'Извештај за паричен тек'!B65</f>
        <v>-1270000</v>
      </c>
      <c r="C65" s="62">
        <f>'Извештај за паричен тек'!C65</f>
        <v>-650000</v>
      </c>
    </row>
    <row r="66" spans="1:3">
      <c r="A66" s="50" t="s">
        <v>200</v>
      </c>
      <c r="B66" s="62">
        <f>'Извештај за паричен тек'!B66</f>
        <v>749928</v>
      </c>
      <c r="C66" s="62">
        <f>'Извештај за паричен тек'!C66</f>
        <v>0</v>
      </c>
    </row>
    <row r="67" spans="1:3">
      <c r="A67" s="50" t="s">
        <v>201</v>
      </c>
      <c r="B67" s="62">
        <f>'Извештај за паричен тек'!B67</f>
        <v>0</v>
      </c>
      <c r="C67" s="62">
        <f>'Извештај за паричен тек'!C67</f>
        <v>0</v>
      </c>
    </row>
    <row r="68" spans="1:3" ht="25.5">
      <c r="A68" s="50" t="s">
        <v>202</v>
      </c>
      <c r="B68" s="62">
        <f>'Извештај за паричен тек'!B68</f>
        <v>0</v>
      </c>
      <c r="C68" s="62">
        <f>'Извештај за паричен тек'!C68</f>
        <v>0</v>
      </c>
    </row>
    <row r="69" spans="1:3">
      <c r="A69" s="50" t="s">
        <v>218</v>
      </c>
      <c r="B69" s="62">
        <f>'Извештај за паричен тек'!B69</f>
        <v>-22968</v>
      </c>
      <c r="C69" s="62">
        <f>'Извештај за паричен тек'!C69</f>
        <v>-6033</v>
      </c>
    </row>
    <row r="70" spans="1:3">
      <c r="A70" s="50" t="s">
        <v>219</v>
      </c>
      <c r="B70" s="62">
        <f>'Извештај за паричен тек'!B70</f>
        <v>0</v>
      </c>
      <c r="C70" s="62">
        <f>'Извештај за паричен тек'!C70</f>
        <v>0</v>
      </c>
    </row>
    <row r="71" spans="1:3">
      <c r="A71" s="50" t="s">
        <v>220</v>
      </c>
      <c r="B71" s="62">
        <f>'Извештај за паричен тек'!B71</f>
        <v>-46605</v>
      </c>
      <c r="C71" s="62">
        <f>'Извештај за паричен тек'!C71</f>
        <v>-31467</v>
      </c>
    </row>
    <row r="72" spans="1:3">
      <c r="A72" s="50" t="s">
        <v>214</v>
      </c>
      <c r="B72" s="66">
        <f>'Извештај за паричен тек'!B72</f>
        <v>17857</v>
      </c>
      <c r="C72" s="66">
        <f>'Извештај за паричен тек'!C72</f>
        <v>21731</v>
      </c>
    </row>
    <row r="73" spans="1:3">
      <c r="A73" s="50" t="s">
        <v>215</v>
      </c>
      <c r="B73" s="62">
        <f>'Извештај за паричен тек'!B73</f>
        <v>0</v>
      </c>
      <c r="C73" s="62">
        <f>'Извештај за паричен тек'!C73</f>
        <v>0</v>
      </c>
    </row>
    <row r="74" spans="1:3">
      <c r="A74" s="50" t="s">
        <v>216</v>
      </c>
      <c r="B74" s="62">
        <f>'Извештај за паричен тек'!B74</f>
        <v>0</v>
      </c>
      <c r="C74" s="62">
        <f>'Извештај за паричен тек'!C74</f>
        <v>0</v>
      </c>
    </row>
    <row r="75" spans="1:3">
      <c r="A75" s="50" t="s">
        <v>217</v>
      </c>
      <c r="B75" s="62">
        <f>'Извештај за паричен тек'!B75</f>
        <v>0</v>
      </c>
      <c r="C75" s="62">
        <f>'Извештај за паричен тек'!C75</f>
        <v>0</v>
      </c>
    </row>
    <row r="76" spans="1:3">
      <c r="A76" s="50" t="s">
        <v>203</v>
      </c>
      <c r="B76" s="62">
        <f>'Извештај за паричен тек'!B76</f>
        <v>736</v>
      </c>
      <c r="C76" s="62">
        <f>'Извештај за паричен тек'!C76</f>
        <v>444</v>
      </c>
    </row>
    <row r="77" spans="1:3" s="140" customFormat="1">
      <c r="A77" s="52" t="s">
        <v>221</v>
      </c>
      <c r="B77" s="64">
        <f>'Извештај за паричен тек'!B77</f>
        <v>-571052</v>
      </c>
      <c r="C77" s="64">
        <f>'Извештај за паричен тек'!C77</f>
        <v>-665325</v>
      </c>
    </row>
    <row r="78" spans="1:3">
      <c r="A78" s="49" t="s">
        <v>222</v>
      </c>
      <c r="B78" s="63">
        <f>'Извештај за паричен тек'!B78</f>
        <v>0</v>
      </c>
      <c r="C78" s="63">
        <f>'Извештај за паричен тек'!C78</f>
        <v>0</v>
      </c>
    </row>
    <row r="79" spans="1:3">
      <c r="A79" s="50" t="s">
        <v>223</v>
      </c>
      <c r="B79" s="62">
        <f>'Извештај за паричен тек'!B79</f>
        <v>0</v>
      </c>
      <c r="C79" s="62">
        <f>'Извештај за паричен тек'!C79</f>
        <v>0</v>
      </c>
    </row>
    <row r="80" spans="1:3">
      <c r="A80" s="50" t="s">
        <v>224</v>
      </c>
      <c r="B80" s="62">
        <f>'Извештај за паричен тек'!B80</f>
        <v>0</v>
      </c>
      <c r="C80" s="62">
        <f>'Извештај за паричен тек'!C80</f>
        <v>0</v>
      </c>
    </row>
    <row r="81" spans="1:3">
      <c r="A81" s="50" t="s">
        <v>225</v>
      </c>
      <c r="B81" s="62">
        <f>'Извештај за паричен тек'!B81</f>
        <v>-5197595</v>
      </c>
      <c r="C81" s="62">
        <f>'Извештај за паричен тек'!C81</f>
        <v>-778765</v>
      </c>
    </row>
    <row r="82" spans="1:3">
      <c r="A82" s="50" t="s">
        <v>226</v>
      </c>
      <c r="B82" s="62">
        <f>'Извештај за паричен тек'!B82</f>
        <v>5149955</v>
      </c>
      <c r="C82" s="62">
        <f>'Извештај за паричен тек'!C82</f>
        <v>638629</v>
      </c>
    </row>
    <row r="83" spans="1:3">
      <c r="A83" s="50" t="s">
        <v>227</v>
      </c>
      <c r="B83" s="62">
        <f>'Извештај за паричен тек'!B83</f>
        <v>0</v>
      </c>
      <c r="C83" s="62">
        <f>'Извештај за паричен тек'!C83</f>
        <v>0</v>
      </c>
    </row>
    <row r="84" spans="1:3">
      <c r="A84" s="50" t="s">
        <v>228</v>
      </c>
      <c r="B84" s="62">
        <f>'Извештај за паричен тек'!B84</f>
        <v>0</v>
      </c>
      <c r="C84" s="62">
        <f>'Извештај за паричен тек'!C84</f>
        <v>0</v>
      </c>
    </row>
    <row r="85" spans="1:3" ht="25.5">
      <c r="A85" s="50" t="s">
        <v>204</v>
      </c>
      <c r="B85" s="62">
        <f>'Извештај за паричен тек'!B85</f>
        <v>0</v>
      </c>
      <c r="C85" s="62">
        <f>'Извештај за паричен тек'!C85</f>
        <v>0</v>
      </c>
    </row>
    <row r="86" spans="1:3">
      <c r="A86" s="50" t="s">
        <v>230</v>
      </c>
      <c r="B86" s="62">
        <f>'Извештај за паричен тек'!B86</f>
        <v>0</v>
      </c>
      <c r="C86" s="62">
        <f>'Извештај за паричен тек'!C86</f>
        <v>0</v>
      </c>
    </row>
    <row r="87" spans="1:3">
      <c r="A87" s="50" t="s">
        <v>231</v>
      </c>
      <c r="B87" s="62">
        <f>'Извештај за паричен тек'!B87</f>
        <v>0</v>
      </c>
      <c r="C87" s="62">
        <f>'Извештај за паричен тек'!C87</f>
        <v>0</v>
      </c>
    </row>
    <row r="88" spans="1:3">
      <c r="A88" s="50" t="s">
        <v>205</v>
      </c>
      <c r="B88" s="62">
        <f>'Извештај за паричен тек'!B88</f>
        <v>-113066</v>
      </c>
      <c r="C88" s="62">
        <f>'Извештај за паричен тек'!C88</f>
        <v>0</v>
      </c>
    </row>
    <row r="89" spans="1:3">
      <c r="A89" s="50" t="s">
        <v>206</v>
      </c>
      <c r="B89" s="62">
        <f>'Извештај за паричен тек'!B89</f>
        <v>-27716</v>
      </c>
      <c r="C89" s="62">
        <f>'Извештај за паричен тек'!C89</f>
        <v>-27785</v>
      </c>
    </row>
    <row r="90" spans="1:3">
      <c r="A90" s="50" t="s">
        <v>207</v>
      </c>
      <c r="B90" s="62">
        <f>'Извештај за паричен тек'!B90</f>
        <v>152932</v>
      </c>
      <c r="C90" s="62">
        <f>'Извештај за паричен тек'!C90</f>
        <v>0</v>
      </c>
    </row>
    <row r="91" spans="1:3">
      <c r="A91" s="51" t="s">
        <v>208</v>
      </c>
      <c r="B91" s="64">
        <f>'Извештај за паричен тек'!B91</f>
        <v>-35490</v>
      </c>
      <c r="C91" s="64">
        <f>'Извештај за паричен тек'!C91</f>
        <v>-167921</v>
      </c>
    </row>
    <row r="92" spans="1:3" ht="25.5">
      <c r="A92" s="50" t="s">
        <v>232</v>
      </c>
      <c r="B92" s="62">
        <f>'Извештај за паричен тек'!B92</f>
        <v>0</v>
      </c>
      <c r="C92" s="62">
        <f>'Извештај за паричен тек'!C92</f>
        <v>0</v>
      </c>
    </row>
    <row r="93" spans="1:3" ht="25.5">
      <c r="A93" s="50" t="s">
        <v>233</v>
      </c>
      <c r="B93" s="62">
        <f>'Извештај за паричен тек'!B93</f>
        <v>0</v>
      </c>
      <c r="C93" s="62">
        <f>'Извештај за паричен тек'!C93</f>
        <v>0</v>
      </c>
    </row>
    <row r="94" spans="1:3">
      <c r="A94" s="49" t="s">
        <v>234</v>
      </c>
      <c r="B94" s="67">
        <f>'Извештај за паричен тек'!B94</f>
        <v>195412</v>
      </c>
      <c r="C94" s="67">
        <f>'Извештај за паричен тек'!C94</f>
        <v>-1117249</v>
      </c>
    </row>
    <row r="95" spans="1:3">
      <c r="A95" s="50" t="s">
        <v>209</v>
      </c>
      <c r="B95" s="62">
        <f>'Извештај за паричен тек'!B95</f>
        <v>4379966</v>
      </c>
      <c r="C95" s="62">
        <f>'Извештај за паричен тек'!C95</f>
        <v>5497215</v>
      </c>
    </row>
    <row r="96" spans="1:3">
      <c r="A96" s="49" t="s">
        <v>210</v>
      </c>
      <c r="B96" s="67">
        <f>'Извештај за паричен тек'!B96</f>
        <v>4575378</v>
      </c>
      <c r="C96" s="67">
        <f>'Извештај за паричен тек'!C96</f>
        <v>4379966</v>
      </c>
    </row>
    <row r="97" spans="1:3">
      <c r="A97" s="53"/>
      <c r="B97" s="30"/>
      <c r="C97" s="30"/>
    </row>
    <row r="98" spans="1:3">
      <c r="A98" s="34" t="s">
        <v>322</v>
      </c>
    </row>
  </sheetData>
  <sheetProtection password="B44F" sheet="1" objects="1" scenarios="1" selectLockedCells="1" selectUnlockedCells="1"/>
  <mergeCells count="6">
    <mergeCell ref="B7:C7"/>
    <mergeCell ref="A1:C2"/>
    <mergeCell ref="B3:C3"/>
    <mergeCell ref="B4:C4"/>
    <mergeCell ref="B5:C5"/>
    <mergeCell ref="B6:C6"/>
  </mergeCells>
  <printOptions horizontalCentered="1"/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169"/>
  <sheetViews>
    <sheetView zoomScale="84" zoomScaleNormal="84" zoomScaleSheetLayoutView="70" workbookViewId="0">
      <selection activeCell="F19" sqref="F19"/>
    </sheetView>
  </sheetViews>
  <sheetFormatPr defaultRowHeight="15"/>
  <cols>
    <col min="1" max="1" width="50" customWidth="1"/>
    <col min="2" max="3" width="13.5703125" customWidth="1"/>
    <col min="4" max="4" width="14.7109375" customWidth="1"/>
    <col min="5" max="5" width="12.5703125" bestFit="1" customWidth="1"/>
    <col min="6" max="7" width="17.140625" customWidth="1"/>
    <col min="8" max="8" width="10.5703125" bestFit="1" customWidth="1"/>
    <col min="9" max="9" width="17" customWidth="1"/>
    <col min="10" max="10" width="17.42578125" customWidth="1"/>
    <col min="11" max="11" width="13.5703125" customWidth="1"/>
    <col min="12" max="12" width="13.28515625" customWidth="1"/>
    <col min="13" max="13" width="13.85546875" customWidth="1"/>
    <col min="14" max="14" width="15.85546875" bestFit="1" customWidth="1"/>
    <col min="15" max="15" width="14.85546875" bestFit="1" customWidth="1"/>
    <col min="16" max="16" width="13.140625" bestFit="1" customWidth="1"/>
    <col min="17" max="17" width="16.140625" bestFit="1" customWidth="1"/>
    <col min="18" max="18" width="14.42578125" customWidth="1"/>
    <col min="19" max="19" width="15" customWidth="1"/>
  </cols>
  <sheetData>
    <row r="1" spans="1:20">
      <c r="A1" s="217" t="s">
        <v>439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9"/>
    </row>
    <row r="2" spans="1:20">
      <c r="A2" s="249" t="s">
        <v>325</v>
      </c>
      <c r="B2" s="418" t="str">
        <f>'ФИ-Почетна'!$C$18</f>
        <v>Универзална Инвестициона Банка АД Скопје</v>
      </c>
      <c r="C2" s="419"/>
      <c r="D2" s="419"/>
      <c r="E2" s="441" t="s">
        <v>440</v>
      </c>
      <c r="F2" s="441"/>
      <c r="G2" s="218" t="str">
        <f>'ФИ-Почетна'!$C$22</f>
        <v>01.01 - 31.12</v>
      </c>
      <c r="H2" s="441" t="s">
        <v>328</v>
      </c>
      <c r="I2" s="441"/>
      <c r="J2" s="218">
        <f>'ФИ-Почетна'!$C$23</f>
        <v>2022</v>
      </c>
      <c r="K2" s="218"/>
      <c r="L2" s="218"/>
      <c r="M2" s="218"/>
      <c r="N2" s="218"/>
      <c r="O2" s="218"/>
      <c r="P2" s="218"/>
      <c r="Q2" s="218"/>
      <c r="R2" s="218"/>
      <c r="S2" s="218"/>
      <c r="T2" s="219"/>
    </row>
    <row r="3" spans="1:20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19"/>
    </row>
    <row r="4" spans="1:20">
      <c r="A4" s="221"/>
      <c r="B4" s="440" t="s">
        <v>441</v>
      </c>
      <c r="C4" s="442"/>
      <c r="D4" s="442"/>
      <c r="E4" s="442"/>
      <c r="F4" s="440" t="s">
        <v>289</v>
      </c>
      <c r="G4" s="440"/>
      <c r="H4" s="440"/>
      <c r="I4" s="440"/>
      <c r="J4" s="440"/>
      <c r="K4" s="440" t="s">
        <v>290</v>
      </c>
      <c r="L4" s="442"/>
      <c r="M4" s="442"/>
      <c r="N4" s="440" t="s">
        <v>442</v>
      </c>
      <c r="O4" s="440"/>
      <c r="P4" s="250"/>
      <c r="Q4" s="250"/>
      <c r="R4" s="250"/>
      <c r="S4" s="250"/>
      <c r="T4" s="219"/>
    </row>
    <row r="5" spans="1:20" ht="76.5">
      <c r="A5" s="251" t="s">
        <v>329</v>
      </c>
      <c r="B5" s="252" t="s">
        <v>285</v>
      </c>
      <c r="C5" s="252" t="s">
        <v>443</v>
      </c>
      <c r="D5" s="252" t="s">
        <v>444</v>
      </c>
      <c r="E5" s="252" t="s">
        <v>445</v>
      </c>
      <c r="F5" s="252" t="s">
        <v>446</v>
      </c>
      <c r="G5" s="252" t="s">
        <v>447</v>
      </c>
      <c r="H5" s="252" t="s">
        <v>448</v>
      </c>
      <c r="I5" s="252" t="s">
        <v>449</v>
      </c>
      <c r="J5" s="252" t="s">
        <v>450</v>
      </c>
      <c r="K5" s="252" t="s">
        <v>451</v>
      </c>
      <c r="L5" s="252" t="s">
        <v>452</v>
      </c>
      <c r="M5" s="252" t="s">
        <v>290</v>
      </c>
      <c r="N5" s="252" t="s">
        <v>453</v>
      </c>
      <c r="O5" s="252" t="s">
        <v>454</v>
      </c>
      <c r="P5" s="252" t="s">
        <v>455</v>
      </c>
      <c r="Q5" s="253" t="s">
        <v>291</v>
      </c>
      <c r="R5" s="252" t="s">
        <v>456</v>
      </c>
      <c r="S5" s="253" t="s">
        <v>457</v>
      </c>
      <c r="T5" s="219"/>
    </row>
    <row r="6" spans="1:20">
      <c r="A6" s="254" t="s">
        <v>458</v>
      </c>
      <c r="B6" s="255">
        <f>'Извештај за промена во главнина'!B6</f>
        <v>545987</v>
      </c>
      <c r="C6" s="256">
        <f>'Извештај за промена во главнина'!C6</f>
        <v>510387</v>
      </c>
      <c r="D6" s="256">
        <f>'Извештај за промена во главнина'!D6</f>
        <v>0</v>
      </c>
      <c r="E6" s="268">
        <f>'Извештај за промена во главнина'!E6</f>
        <v>301461</v>
      </c>
      <c r="F6" s="268">
        <f>'Извештај за промена во главнина'!F6</f>
        <v>0</v>
      </c>
      <c r="G6" s="268">
        <f>'Извештај за промена во главнина'!G6</f>
        <v>14658</v>
      </c>
      <c r="H6" s="268">
        <f>'Извештај за промена во главнина'!H6</f>
        <v>0</v>
      </c>
      <c r="I6" s="268">
        <f>'Извештај за промена во главнина'!I6</f>
        <v>0</v>
      </c>
      <c r="J6" s="268">
        <f>'Извештај за промена во главнина'!J6</f>
        <v>0</v>
      </c>
      <c r="K6" s="268">
        <f>'Извештај за промена во главнина'!K6</f>
        <v>56687</v>
      </c>
      <c r="L6" s="268">
        <f>'Извештај за промена во главнина'!L6</f>
        <v>0</v>
      </c>
      <c r="M6" s="268">
        <f>'Извештај за промена во главнина'!M6</f>
        <v>976405</v>
      </c>
      <c r="N6" s="268">
        <f>'Извештај за промена во главнина'!N6</f>
        <v>0</v>
      </c>
      <c r="O6" s="268">
        <f>'Извештај за промена во главнина'!O6</f>
        <v>457730</v>
      </c>
      <c r="P6" s="268">
        <f>'Извештај за промена во главнина'!P6</f>
        <v>0</v>
      </c>
      <c r="Q6" s="256">
        <f>'Извештај за промена во главнина'!Q6</f>
        <v>2863315</v>
      </c>
      <c r="R6" s="268">
        <f>'Извештај за промена во главнина'!R6</f>
        <v>0</v>
      </c>
      <c r="S6" s="256">
        <f>'Извештај за промена во главнина'!S6</f>
        <v>2863315</v>
      </c>
      <c r="T6" s="219"/>
    </row>
    <row r="7" spans="1:20">
      <c r="A7" s="257" t="s">
        <v>459</v>
      </c>
      <c r="B7" s="255">
        <f>'Извештај за промена во главнина'!B7</f>
        <v>0</v>
      </c>
      <c r="C7" s="256">
        <f>'Извештај за промена во главнина'!C7</f>
        <v>0</v>
      </c>
      <c r="D7" s="256">
        <f>'Извештај за промена во главнина'!D7</f>
        <v>0</v>
      </c>
      <c r="E7" s="268">
        <f>'Извештај за промена во главнина'!E7</f>
        <v>0</v>
      </c>
      <c r="F7" s="268">
        <f>'Извештај за промена во главнина'!F7</f>
        <v>0</v>
      </c>
      <c r="G7" s="268">
        <f>'Извештај за промена во главнина'!G7</f>
        <v>0</v>
      </c>
      <c r="H7" s="268">
        <f>'Извештај за промена во главнина'!H7</f>
        <v>0</v>
      </c>
      <c r="I7" s="268">
        <f>'Извештај за промена во главнина'!I7</f>
        <v>0</v>
      </c>
      <c r="J7" s="268">
        <f>'Извештај за промена во главнина'!J7</f>
        <v>0</v>
      </c>
      <c r="K7" s="268">
        <f>'Извештај за промена во главнина'!K7</f>
        <v>0</v>
      </c>
      <c r="L7" s="268">
        <f>'Извештај за промена во главнина'!L7</f>
        <v>0</v>
      </c>
      <c r="M7" s="268">
        <f>'Извештај за промена во главнина'!M7</f>
        <v>0</v>
      </c>
      <c r="N7" s="268">
        <f>'Извештај за промена во главнина'!N7</f>
        <v>0</v>
      </c>
      <c r="O7" s="268">
        <f>'Извештај за промена во главнина'!O7</f>
        <v>0</v>
      </c>
      <c r="P7" s="268">
        <f>'Извештај за промена во главнина'!P7</f>
        <v>0</v>
      </c>
      <c r="Q7" s="256">
        <f>'Извештај за промена во главнина'!Q7</f>
        <v>0</v>
      </c>
      <c r="R7" s="268">
        <f>'Извештај за промена во главнина'!R7</f>
        <v>0</v>
      </c>
      <c r="S7" s="256">
        <f>'Извештај за промена во главнина'!S7</f>
        <v>0</v>
      </c>
      <c r="T7" s="219"/>
    </row>
    <row r="8" spans="1:20">
      <c r="A8" s="258" t="s">
        <v>460</v>
      </c>
      <c r="B8" s="255">
        <f>'Извештај за промена во главнина'!B8</f>
        <v>545987</v>
      </c>
      <c r="C8" s="255">
        <f>'Извештај за промена во главнина'!C8</f>
        <v>510387</v>
      </c>
      <c r="D8" s="255">
        <f>'Извештај за промена во главнина'!D8</f>
        <v>0</v>
      </c>
      <c r="E8" s="255">
        <f>'Извештај за промена во главнина'!E8</f>
        <v>301461</v>
      </c>
      <c r="F8" s="255">
        <f>'Извештај за промена во главнина'!F8</f>
        <v>0</v>
      </c>
      <c r="G8" s="255">
        <f>'Извештај за промена во главнина'!G8</f>
        <v>14658</v>
      </c>
      <c r="H8" s="255">
        <f>'Извештај за промена во главнина'!H8</f>
        <v>0</v>
      </c>
      <c r="I8" s="255">
        <f>'Извештај за промена во главнина'!I8</f>
        <v>0</v>
      </c>
      <c r="J8" s="255">
        <f>'Извештај за промена во главнина'!J8</f>
        <v>0</v>
      </c>
      <c r="K8" s="255">
        <f>'Извештај за промена во главнина'!K8</f>
        <v>56687</v>
      </c>
      <c r="L8" s="255">
        <f>'Извештај за промена во главнина'!L8</f>
        <v>0</v>
      </c>
      <c r="M8" s="255">
        <f>'Извештај за промена во главнина'!M8</f>
        <v>976405</v>
      </c>
      <c r="N8" s="255">
        <f>'Извештај за промена во главнина'!N8</f>
        <v>0</v>
      </c>
      <c r="O8" s="255">
        <f>'Извештај за промена во главнина'!O8</f>
        <v>457730</v>
      </c>
      <c r="P8" s="255">
        <f>'Извештај за промена во главнина'!P8</f>
        <v>0</v>
      </c>
      <c r="Q8" s="255">
        <f>'Извештај за промена во главнина'!Q8</f>
        <v>2863315</v>
      </c>
      <c r="R8" s="255">
        <f>'Извештај за промена во главнина'!R8</f>
        <v>0</v>
      </c>
      <c r="S8" s="255">
        <f>'Извештај за промена во главнина'!S8</f>
        <v>2863315</v>
      </c>
      <c r="T8" s="219"/>
    </row>
    <row r="9" spans="1:20" ht="15" customHeight="1">
      <c r="A9" s="259"/>
      <c r="B9" s="255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19"/>
    </row>
    <row r="10" spans="1:20">
      <c r="A10" s="258" t="s">
        <v>395</v>
      </c>
      <c r="B10" s="255">
        <f>'Извештај за промена во главнина'!B10</f>
        <v>0</v>
      </c>
      <c r="C10" s="256">
        <f>'Извештај за промена во главнина'!C10</f>
        <v>0</v>
      </c>
      <c r="D10" s="256">
        <f>'Извештај за промена во главнина'!D10</f>
        <v>0</v>
      </c>
      <c r="E10" s="256">
        <f>'Извештај за промена во главнина'!E10</f>
        <v>0</v>
      </c>
      <c r="F10" s="256">
        <f>'Извештај за промена во главнина'!F10</f>
        <v>0</v>
      </c>
      <c r="G10" s="256">
        <f>'Извештај за промена во главнина'!G10</f>
        <v>0</v>
      </c>
      <c r="H10" s="256">
        <f>'Извештај за промена во главнина'!H10</f>
        <v>0</v>
      </c>
      <c r="I10" s="256">
        <f>'Извештај за промена во главнина'!I10</f>
        <v>0</v>
      </c>
      <c r="J10" s="256">
        <f>'Извештај за промена во главнина'!J10</f>
        <v>187</v>
      </c>
      <c r="K10" s="256">
        <f>'Извештај за промена во главнина'!K10</f>
        <v>0</v>
      </c>
      <c r="L10" s="256">
        <f>'Извештај за промена во главнина'!L10</f>
        <v>0</v>
      </c>
      <c r="M10" s="256">
        <f>'Извештај за промена во главнина'!M10</f>
        <v>0</v>
      </c>
      <c r="N10" s="256">
        <f>'Извештај за промена во главнина'!N10</f>
        <v>0</v>
      </c>
      <c r="O10" s="256">
        <f>'Извештај за промена во главнина'!O10</f>
        <v>218193</v>
      </c>
      <c r="P10" s="256">
        <f>'Извештај за промена во главнина'!P10</f>
        <v>0</v>
      </c>
      <c r="Q10" s="256">
        <f>'Извештај за промена во главнина'!Q10</f>
        <v>218380</v>
      </c>
      <c r="R10" s="256">
        <f>'Извештај за промена во главнина'!R10</f>
        <v>0</v>
      </c>
      <c r="S10" s="256">
        <f>'Извештај за промена во главнина'!S10</f>
        <v>218380</v>
      </c>
      <c r="T10" s="219"/>
    </row>
    <row r="11" spans="1:20">
      <c r="A11" s="258" t="s">
        <v>310</v>
      </c>
      <c r="B11" s="255">
        <f>'Извештај за промена во главнина'!B11</f>
        <v>0</v>
      </c>
      <c r="C11" s="256">
        <f>'Извештај за промена во главнина'!C11</f>
        <v>0</v>
      </c>
      <c r="D11" s="256">
        <f>'Извештај за промена во главнина'!D11</f>
        <v>0</v>
      </c>
      <c r="E11" s="256">
        <f>'Извештај за промена во главнина'!E11</f>
        <v>0</v>
      </c>
      <c r="F11" s="256">
        <f>'Извештај за промена во главнина'!F11</f>
        <v>0</v>
      </c>
      <c r="G11" s="256">
        <f>'Извештај за промена во главнина'!G11</f>
        <v>0</v>
      </c>
      <c r="H11" s="256">
        <f>'Извештај за промена во главнина'!H11</f>
        <v>0</v>
      </c>
      <c r="I11" s="256">
        <f>'Извештај за промена во главнина'!I11</f>
        <v>0</v>
      </c>
      <c r="J11" s="256">
        <f>'Извештај за промена во главнина'!J11</f>
        <v>0</v>
      </c>
      <c r="K11" s="256">
        <f>'Извештај за промена во главнина'!K11</f>
        <v>0</v>
      </c>
      <c r="L11" s="256">
        <f>'Извештај за промена во главнина'!L11</f>
        <v>0</v>
      </c>
      <c r="M11" s="256">
        <f>'Извештај за промена во главнина'!M11</f>
        <v>0</v>
      </c>
      <c r="N11" s="256">
        <f>'Извештај за промена во главнина'!N11</f>
        <v>0</v>
      </c>
      <c r="O11" s="256">
        <f>'Извештај за промена во главнина'!O11</f>
        <v>218193</v>
      </c>
      <c r="P11" s="256">
        <f>'Извештај за промена во главнина'!P11</f>
        <v>0</v>
      </c>
      <c r="Q11" s="256">
        <f>'Извештај за промена во главнина'!Q11</f>
        <v>218193</v>
      </c>
      <c r="R11" s="256">
        <f>'Извештај за промена во главнина'!R11</f>
        <v>0</v>
      </c>
      <c r="S11" s="256">
        <f>'Извештај за промена во главнина'!S11</f>
        <v>218193</v>
      </c>
      <c r="T11" s="219"/>
    </row>
    <row r="12" spans="1:20" ht="15" customHeight="1">
      <c r="A12" s="260"/>
      <c r="B12" s="255">
        <f>'Извештај за промена во главнина'!B12</f>
        <v>0</v>
      </c>
      <c r="C12" s="256">
        <f>'Извештај за промена во главнина'!C12</f>
        <v>0</v>
      </c>
      <c r="D12" s="256">
        <f>'Извештај за промена во главнина'!D12</f>
        <v>0</v>
      </c>
      <c r="E12" s="268">
        <f>'Извештај за промена во главнина'!E12</f>
        <v>0</v>
      </c>
      <c r="F12" s="268">
        <f>'Извештај за промена во главнина'!F12</f>
        <v>0</v>
      </c>
      <c r="G12" s="268">
        <f>'Извештај за промена во главнина'!G12</f>
        <v>0</v>
      </c>
      <c r="H12" s="268">
        <f>'Извештај за промена во главнина'!H12</f>
        <v>0</v>
      </c>
      <c r="I12" s="268">
        <f>'Извештај за промена во главнина'!I12</f>
        <v>0</v>
      </c>
      <c r="J12" s="268">
        <f>'Извештај за промена во главнина'!J12</f>
        <v>0</v>
      </c>
      <c r="K12" s="268">
        <f>'Извештај за промена во главнина'!K12</f>
        <v>0</v>
      </c>
      <c r="L12" s="268">
        <f>'Извештај за промена во главнина'!L12</f>
        <v>0</v>
      </c>
      <c r="M12" s="268">
        <f>'Извештај за промена во главнина'!M12</f>
        <v>0</v>
      </c>
      <c r="N12" s="268">
        <f>'Извештај за промена во главнина'!N12</f>
        <v>0</v>
      </c>
      <c r="O12" s="268">
        <f>'Извештај за промена во главнина'!O12</f>
        <v>0</v>
      </c>
      <c r="P12" s="268">
        <f>'Извештај за промена во главнина'!P12</f>
        <v>0</v>
      </c>
      <c r="Q12" s="256">
        <f>'Извештај за промена во главнина'!Q12</f>
        <v>0</v>
      </c>
      <c r="R12" s="268">
        <f>'Извештај за промена во главнина'!R12</f>
        <v>0</v>
      </c>
      <c r="S12" s="256">
        <f>'Извештај за промена во главнина'!S12</f>
        <v>0</v>
      </c>
      <c r="T12" s="219"/>
    </row>
    <row r="13" spans="1:20">
      <c r="A13" s="258" t="s">
        <v>394</v>
      </c>
      <c r="B13" s="255">
        <f>'Извештај за промена во главнина'!B13</f>
        <v>0</v>
      </c>
      <c r="C13" s="256">
        <f>'Извештај за промена во главнина'!C13</f>
        <v>0</v>
      </c>
      <c r="D13" s="256">
        <f>'Извештај за промена во главнина'!D13</f>
        <v>0</v>
      </c>
      <c r="E13" s="268">
        <f>'Извештај за промена во главнина'!E13</f>
        <v>0</v>
      </c>
      <c r="F13" s="268">
        <f>'Извештај за промена во главнина'!F13</f>
        <v>0</v>
      </c>
      <c r="G13" s="268">
        <f>'Извештај за промена во главнина'!G13</f>
        <v>0</v>
      </c>
      <c r="H13" s="268">
        <f>'Извештај за промена во главнина'!H13</f>
        <v>0</v>
      </c>
      <c r="I13" s="268">
        <f>'Извештај за промена во главнина'!I13</f>
        <v>0</v>
      </c>
      <c r="J13" s="268">
        <f>'Извештај за промена во главнина'!J13</f>
        <v>187</v>
      </c>
      <c r="K13" s="268">
        <f>'Извештај за промена во главнина'!K13</f>
        <v>0</v>
      </c>
      <c r="L13" s="268">
        <f>'Извештај за промена во главнина'!L13</f>
        <v>0</v>
      </c>
      <c r="M13" s="268">
        <f>'Извештај за промена во главнина'!M13</f>
        <v>0</v>
      </c>
      <c r="N13" s="268">
        <f>'Извештај за промена во главнина'!N13</f>
        <v>0</v>
      </c>
      <c r="O13" s="268">
        <f>'Извештај за промена во главнина'!O13</f>
        <v>0</v>
      </c>
      <c r="P13" s="268">
        <f>'Извештај за промена во главнина'!P13</f>
        <v>0</v>
      </c>
      <c r="Q13" s="256">
        <f>'Извештај за промена во главнина'!Q13</f>
        <v>187</v>
      </c>
      <c r="R13" s="268">
        <f>'Извештај за промена во главнина'!R13</f>
        <v>0</v>
      </c>
      <c r="S13" s="256">
        <f>'Извештај за промена во главнина'!S13</f>
        <v>187</v>
      </c>
      <c r="T13" s="219"/>
    </row>
    <row r="14" spans="1:20">
      <c r="A14" s="257" t="s">
        <v>461</v>
      </c>
      <c r="B14" s="255">
        <f>'Извештај за промена во главнина'!B14</f>
        <v>0</v>
      </c>
      <c r="C14" s="256">
        <f>'Извештај за промена во главнина'!C14</f>
        <v>0</v>
      </c>
      <c r="D14" s="256">
        <f>'Извештај за промена во главнина'!D14</f>
        <v>0</v>
      </c>
      <c r="E14" s="268">
        <f>'Извештај за промена во главнина'!E14</f>
        <v>0</v>
      </c>
      <c r="F14" s="268">
        <f>'Извештај за промена во главнина'!F14</f>
        <v>0</v>
      </c>
      <c r="G14" s="268">
        <f>'Извештај за промена во главнина'!G14</f>
        <v>0</v>
      </c>
      <c r="H14" s="268">
        <f>'Извештај за промена во главнина'!H14</f>
        <v>0</v>
      </c>
      <c r="I14" s="268">
        <f>'Извештај за промена во главнина'!I14</f>
        <v>0</v>
      </c>
      <c r="J14" s="268">
        <f>'Извештај за промена во главнина'!J14</f>
        <v>0</v>
      </c>
      <c r="K14" s="268">
        <f>'Извештај за промена во главнина'!K14</f>
        <v>0</v>
      </c>
      <c r="L14" s="268">
        <f>'Извештај за промена во главнина'!L14</f>
        <v>0</v>
      </c>
      <c r="M14" s="268">
        <f>'Извештај за промена во главнина'!M14</f>
        <v>0</v>
      </c>
      <c r="N14" s="268">
        <f>'Извештај за промена во главнина'!N14</f>
        <v>0</v>
      </c>
      <c r="O14" s="268">
        <f>'Извештај за промена во главнина'!O14</f>
        <v>0</v>
      </c>
      <c r="P14" s="268">
        <f>'Извештај за промена во главнина'!P14</f>
        <v>0</v>
      </c>
      <c r="Q14" s="256">
        <f>'Извештај за промена во главнина'!Q14</f>
        <v>0</v>
      </c>
      <c r="R14" s="268">
        <f>'Извештај за промена во главнина'!R14</f>
        <v>0</v>
      </c>
      <c r="S14" s="256">
        <f>'Извештај за промена во главнина'!S14</f>
        <v>0</v>
      </c>
      <c r="T14" s="219"/>
    </row>
    <row r="15" spans="1:20">
      <c r="A15" s="258" t="s">
        <v>462</v>
      </c>
      <c r="B15" s="255">
        <f>'Извештај за промена во главнина'!B15</f>
        <v>0</v>
      </c>
      <c r="C15" s="256">
        <f>'Извештај за промена во главнина'!C15</f>
        <v>0</v>
      </c>
      <c r="D15" s="256">
        <f>'Извештај за промена во главнина'!D15</f>
        <v>0</v>
      </c>
      <c r="E15" s="268">
        <f>'Извештај за промена во главнина'!E15</f>
        <v>0</v>
      </c>
      <c r="F15" s="268">
        <f>'Извештај за промена во главнина'!F15</f>
        <v>0</v>
      </c>
      <c r="G15" s="268">
        <f>'Извештај за промена во главнина'!G15</f>
        <v>0</v>
      </c>
      <c r="H15" s="268">
        <f>'Извештај за промена во главнина'!H15</f>
        <v>0</v>
      </c>
      <c r="I15" s="268">
        <f>'Извештај за промена во главнина'!I15</f>
        <v>0</v>
      </c>
      <c r="J15" s="268">
        <f>'Извештај за промена во главнина'!J15</f>
        <v>0</v>
      </c>
      <c r="K15" s="268">
        <f>'Извештај за промена во главнина'!K15</f>
        <v>0</v>
      </c>
      <c r="L15" s="268">
        <f>'Извештај за промена во главнина'!L15</f>
        <v>0</v>
      </c>
      <c r="M15" s="268">
        <f>'Извештај за промена во главнина'!M15</f>
        <v>0</v>
      </c>
      <c r="N15" s="268">
        <f>'Извештај за промена во главнина'!N15</f>
        <v>0</v>
      </c>
      <c r="O15" s="268">
        <f>'Извештај за промена во главнина'!O15</f>
        <v>0</v>
      </c>
      <c r="P15" s="268">
        <f>'Извештај за промена во главнина'!P15</f>
        <v>0</v>
      </c>
      <c r="Q15" s="256">
        <f>'Извештај за промена во главнина'!Q15</f>
        <v>0</v>
      </c>
      <c r="R15" s="268">
        <f>'Извештај за промена во главнина'!R15</f>
        <v>0</v>
      </c>
      <c r="S15" s="256">
        <f>'Извештај за промена во главнина'!S15</f>
        <v>0</v>
      </c>
      <c r="T15" s="219"/>
    </row>
    <row r="16" spans="1:20">
      <c r="A16" s="261" t="s">
        <v>463</v>
      </c>
      <c r="B16" s="255">
        <f>'Извештај за промена во главнина'!B16</f>
        <v>0</v>
      </c>
      <c r="C16" s="256">
        <f>'Извештај за промена во главнина'!C16</f>
        <v>0</v>
      </c>
      <c r="D16" s="256">
        <f>'Извештај за промена во главнина'!D16</f>
        <v>0</v>
      </c>
      <c r="E16" s="268">
        <f>'Извештај за промена во главнина'!E16</f>
        <v>0</v>
      </c>
      <c r="F16" s="268">
        <f>'Извештај за промена во главнина'!F16</f>
        <v>0</v>
      </c>
      <c r="G16" s="268">
        <f>'Извештај за промена во главнина'!G16</f>
        <v>0</v>
      </c>
      <c r="H16" s="268">
        <f>'Извештај за промена во главнина'!H16</f>
        <v>0</v>
      </c>
      <c r="I16" s="268">
        <f>'Извештај за промена во главнина'!I16</f>
        <v>0</v>
      </c>
      <c r="J16" s="268">
        <f>'Извештај за промена во главнина'!J16</f>
        <v>0</v>
      </c>
      <c r="K16" s="268">
        <f>'Извештај за промена во главнина'!K16</f>
        <v>0</v>
      </c>
      <c r="L16" s="268">
        <f>'Извештај за промена во главнина'!L16</f>
        <v>0</v>
      </c>
      <c r="M16" s="268">
        <f>'Извештај за промена во главнина'!M16</f>
        <v>0</v>
      </c>
      <c r="N16" s="268">
        <f>'Извештај за промена во главнина'!N16</f>
        <v>0</v>
      </c>
      <c r="O16" s="268">
        <f>'Извештај за промена во главнина'!O16</f>
        <v>0</v>
      </c>
      <c r="P16" s="268">
        <f>'Извештај за промена во главнина'!P16</f>
        <v>0</v>
      </c>
      <c r="Q16" s="256">
        <f>'Извештај за промена во главнина'!Q16</f>
        <v>0</v>
      </c>
      <c r="R16" s="268">
        <f>'Извештај за промена во главнина'!R16</f>
        <v>0</v>
      </c>
      <c r="S16" s="256">
        <f>'Извештај за промена во главнина'!S16</f>
        <v>0</v>
      </c>
      <c r="T16" s="219"/>
    </row>
    <row r="17" spans="1:20" ht="30">
      <c r="A17" s="261" t="s">
        <v>464</v>
      </c>
      <c r="B17" s="255">
        <f>'Извештај за промена во главнина'!B17</f>
        <v>0</v>
      </c>
      <c r="C17" s="256">
        <f>'Извештај за промена во главнина'!C17</f>
        <v>0</v>
      </c>
      <c r="D17" s="256">
        <f>'Извештај за промена во главнина'!D17</f>
        <v>0</v>
      </c>
      <c r="E17" s="268">
        <f>'Извештај за промена во главнина'!E17</f>
        <v>0</v>
      </c>
      <c r="F17" s="268">
        <f>'Извештај за промена во главнина'!F17</f>
        <v>0</v>
      </c>
      <c r="G17" s="268">
        <f>'Извештај за промена во главнина'!G17</f>
        <v>0</v>
      </c>
      <c r="H17" s="268">
        <f>'Извештај за промена во главнина'!H17</f>
        <v>0</v>
      </c>
      <c r="I17" s="268">
        <f>'Извештај за промена во главнина'!I17</f>
        <v>0</v>
      </c>
      <c r="J17" s="268">
        <f>'Извештај за промена во главнина'!J17</f>
        <v>0</v>
      </c>
      <c r="K17" s="268">
        <f>'Извештај за промена во главнина'!K17</f>
        <v>0</v>
      </c>
      <c r="L17" s="268">
        <f>'Извештај за промена во главнина'!L17</f>
        <v>0</v>
      </c>
      <c r="M17" s="268">
        <f>'Извештај за промена во главнина'!M17</f>
        <v>0</v>
      </c>
      <c r="N17" s="268">
        <f>'Извештај за промена во главнина'!N17</f>
        <v>0</v>
      </c>
      <c r="O17" s="268">
        <f>'Извештај за промена во главнина'!O17</f>
        <v>0</v>
      </c>
      <c r="P17" s="268">
        <f>'Извештај за промена во главнина'!P17</f>
        <v>0</v>
      </c>
      <c r="Q17" s="256">
        <f>'Извештај за промена во главнина'!Q17</f>
        <v>0</v>
      </c>
      <c r="R17" s="268">
        <f>'Извештај за промена во главнина'!R17</f>
        <v>0</v>
      </c>
      <c r="S17" s="256">
        <f>'Извештај за промена во главнина'!S17</f>
        <v>0</v>
      </c>
      <c r="T17" s="219"/>
    </row>
    <row r="18" spans="1:20" ht="30">
      <c r="A18" s="261" t="s">
        <v>465</v>
      </c>
      <c r="B18" s="255">
        <f>'Извештај за промена во главнина'!B18</f>
        <v>0</v>
      </c>
      <c r="C18" s="256">
        <f>'Извештај за промена во главнина'!C18</f>
        <v>0</v>
      </c>
      <c r="D18" s="256">
        <f>'Извештај за промена во главнина'!D18</f>
        <v>0</v>
      </c>
      <c r="E18" s="268">
        <f>'Извештај за промена во главнина'!E18</f>
        <v>0</v>
      </c>
      <c r="F18" s="268">
        <f>'Извештај за промена во главнина'!F18</f>
        <v>0</v>
      </c>
      <c r="G18" s="268">
        <f>'Извештај за промена во главнина'!G18</f>
        <v>0</v>
      </c>
      <c r="H18" s="268">
        <f>'Извештај за промена во главнина'!H18</f>
        <v>0</v>
      </c>
      <c r="I18" s="268">
        <f>'Извештај за промена во главнина'!I18</f>
        <v>0</v>
      </c>
      <c r="J18" s="268">
        <f>'Извештај за промена во главнина'!J18</f>
        <v>0</v>
      </c>
      <c r="K18" s="268">
        <f>'Извештај за промена во главнина'!K18</f>
        <v>0</v>
      </c>
      <c r="L18" s="268">
        <f>'Извештај за промена во главнина'!L18</f>
        <v>0</v>
      </c>
      <c r="M18" s="268">
        <f>'Извештај за промена во главнина'!M18</f>
        <v>0</v>
      </c>
      <c r="N18" s="268">
        <f>'Извештај за промена во главнина'!N18</f>
        <v>0</v>
      </c>
      <c r="O18" s="268">
        <f>'Извештај за промена во главнина'!O18</f>
        <v>0</v>
      </c>
      <c r="P18" s="268">
        <f>'Извештај за промена во главнина'!P18</f>
        <v>0</v>
      </c>
      <c r="Q18" s="256">
        <f>'Извештај за промена во главнина'!Q18</f>
        <v>0</v>
      </c>
      <c r="R18" s="268">
        <f>'Извештај за промена во главнина'!R18</f>
        <v>0</v>
      </c>
      <c r="S18" s="256">
        <f>'Извештај за промена во главнина'!S18</f>
        <v>0</v>
      </c>
      <c r="T18" s="219"/>
    </row>
    <row r="19" spans="1:20" ht="30">
      <c r="A19" s="261" t="s">
        <v>466</v>
      </c>
      <c r="B19" s="255">
        <f>'Извештај за промена во главнина'!B19</f>
        <v>0</v>
      </c>
      <c r="C19" s="255">
        <f>'Извештај за промена во главнина'!C19</f>
        <v>0</v>
      </c>
      <c r="D19" s="255">
        <f>'Извештај за промена во главнина'!D19</f>
        <v>0</v>
      </c>
      <c r="E19" s="255">
        <f>'Извештај за промена во главнина'!E19</f>
        <v>0</v>
      </c>
      <c r="F19" s="255">
        <f>'Извештај за промена во главнина'!F19</f>
        <v>0</v>
      </c>
      <c r="G19" s="255">
        <f>'Извештај за промена во главнина'!G19</f>
        <v>0</v>
      </c>
      <c r="H19" s="255">
        <f>'Извештај за промена во главнина'!H19</f>
        <v>0</v>
      </c>
      <c r="I19" s="255">
        <f>'Извештај за промена во главнина'!I19</f>
        <v>0</v>
      </c>
      <c r="J19" s="255">
        <f>'Извештај за промена во главнина'!J19</f>
        <v>0</v>
      </c>
      <c r="K19" s="255">
        <f>'Извештај за промена во главнина'!K19</f>
        <v>0</v>
      </c>
      <c r="L19" s="255">
        <f>'Извештај за промена во главнина'!L19</f>
        <v>0</v>
      </c>
      <c r="M19" s="255">
        <f>'Извештај за промена во главнина'!M19</f>
        <v>0</v>
      </c>
      <c r="N19" s="255">
        <f>'Извештај за промена во главнина'!N19</f>
        <v>0</v>
      </c>
      <c r="O19" s="255">
        <f>'Извештај за промена во главнина'!O19</f>
        <v>0</v>
      </c>
      <c r="P19" s="255">
        <f>'Извештај за промена во главнина'!P19</f>
        <v>0</v>
      </c>
      <c r="Q19" s="255">
        <f>'Извештај за промена во главнина'!Q19</f>
        <v>0</v>
      </c>
      <c r="R19" s="255">
        <f>'Извештај за промена во главнина'!R19</f>
        <v>0</v>
      </c>
      <c r="S19" s="255">
        <f>'Извештај за промена во главнина'!S19</f>
        <v>0</v>
      </c>
      <c r="T19" s="219"/>
    </row>
    <row r="20" spans="1:20">
      <c r="A20" s="259" t="s">
        <v>467</v>
      </c>
      <c r="B20" s="255">
        <f>'Извештај за промена во главнина'!B20</f>
        <v>0</v>
      </c>
      <c r="C20" s="255">
        <f>'Извештај за промена во главнина'!C20</f>
        <v>0</v>
      </c>
      <c r="D20" s="255">
        <f>'Извештај за промена во главнина'!D20</f>
        <v>0</v>
      </c>
      <c r="E20" s="255">
        <f>'Извештај за промена во главнина'!E20</f>
        <v>0</v>
      </c>
      <c r="F20" s="255">
        <f>'Извештај за промена во главнина'!F20</f>
        <v>0</v>
      </c>
      <c r="G20" s="255">
        <f>'Извештај за промена во главнина'!G20</f>
        <v>0</v>
      </c>
      <c r="H20" s="255">
        <f>'Извештај за промена во главнина'!H20</f>
        <v>0</v>
      </c>
      <c r="I20" s="255">
        <f>'Извештај за промена во главнина'!I20</f>
        <v>0</v>
      </c>
      <c r="J20" s="255">
        <f>'Извештај за промена во главнина'!J20</f>
        <v>0</v>
      </c>
      <c r="K20" s="255">
        <f>'Извештај за промена во главнина'!K20</f>
        <v>0</v>
      </c>
      <c r="L20" s="255">
        <f>'Извештај за промена во главнина'!L20</f>
        <v>0</v>
      </c>
      <c r="M20" s="255">
        <f>'Извештај за промена во главнина'!M20</f>
        <v>0</v>
      </c>
      <c r="N20" s="255">
        <f>'Извештај за промена во главнина'!N20</f>
        <v>0</v>
      </c>
      <c r="O20" s="255">
        <f>'Извештај за промена во главнина'!O20</f>
        <v>0</v>
      </c>
      <c r="P20" s="255">
        <f>'Извештај за промена во главнина'!P20</f>
        <v>0</v>
      </c>
      <c r="Q20" s="255">
        <f>'Извештај за промена во главнина'!Q20</f>
        <v>0</v>
      </c>
      <c r="R20" s="255">
        <f>'Извештај за промена во главнина'!R20</f>
        <v>0</v>
      </c>
      <c r="S20" s="255">
        <f>'Извештај за промена во главнина'!S20</f>
        <v>0</v>
      </c>
      <c r="T20" s="219"/>
    </row>
    <row r="21" spans="1:20">
      <c r="A21" s="261" t="s">
        <v>468</v>
      </c>
      <c r="B21" s="255">
        <f>'Извештај за промена во главнина'!B21</f>
        <v>0</v>
      </c>
      <c r="C21" s="256">
        <f>'Извештај за промена во главнина'!C21</f>
        <v>0</v>
      </c>
      <c r="D21" s="256">
        <f>'Извештај за промена во главнина'!D21</f>
        <v>0</v>
      </c>
      <c r="E21" s="268">
        <f>'Извештај за промена во главнина'!E21</f>
        <v>0</v>
      </c>
      <c r="F21" s="268">
        <f>'Извештај за промена во главнина'!F21</f>
        <v>0</v>
      </c>
      <c r="G21" s="268">
        <f>'Извештај за промена во главнина'!G21</f>
        <v>0</v>
      </c>
      <c r="H21" s="268">
        <f>'Извештај за промена во главнина'!H21</f>
        <v>0</v>
      </c>
      <c r="I21" s="268">
        <f>'Извештај за промена во главнина'!I21</f>
        <v>0</v>
      </c>
      <c r="J21" s="268">
        <f>'Извештај за промена во главнина'!J21</f>
        <v>0</v>
      </c>
      <c r="K21" s="268">
        <f>'Извештај за промена во главнина'!K21</f>
        <v>0</v>
      </c>
      <c r="L21" s="268">
        <f>'Извештај за промена во главнина'!L21</f>
        <v>0</v>
      </c>
      <c r="M21" s="268">
        <f>'Извештај за промена во главнина'!M21</f>
        <v>0</v>
      </c>
      <c r="N21" s="268">
        <f>'Извештај за промена во главнина'!N21</f>
        <v>0</v>
      </c>
      <c r="O21" s="268">
        <f>'Извештај за промена во главнина'!O21</f>
        <v>0</v>
      </c>
      <c r="P21" s="268">
        <f>'Извештај за промена во главнина'!P21</f>
        <v>0</v>
      </c>
      <c r="Q21" s="256">
        <f>'Извештај за промена во главнина'!Q21</f>
        <v>0</v>
      </c>
      <c r="R21" s="268">
        <f>'Извештај за промена во главнина'!R21</f>
        <v>0</v>
      </c>
      <c r="S21" s="256">
        <f>'Извештај за промена во главнина'!S21</f>
        <v>0</v>
      </c>
      <c r="T21" s="219"/>
    </row>
    <row r="22" spans="1:20" ht="30">
      <c r="A22" s="261" t="s">
        <v>469</v>
      </c>
      <c r="B22" s="255">
        <f>'Извештај за промена во главнина'!B22</f>
        <v>0</v>
      </c>
      <c r="C22" s="256">
        <f>'Извештај за промена во главнина'!C22</f>
        <v>0</v>
      </c>
      <c r="D22" s="256">
        <f>'Извештај за промена во главнина'!D22</f>
        <v>0</v>
      </c>
      <c r="E22" s="268">
        <f>'Извештај за промена во главнина'!E22</f>
        <v>0</v>
      </c>
      <c r="F22" s="268">
        <f>'Извештај за промена во главнина'!F22</f>
        <v>0</v>
      </c>
      <c r="G22" s="268">
        <f>'Извештај за промена во главнина'!G22</f>
        <v>0</v>
      </c>
      <c r="H22" s="268">
        <f>'Извештај за промена во главнина'!H22</f>
        <v>0</v>
      </c>
      <c r="I22" s="268">
        <f>'Извештај за промена во главнина'!I22</f>
        <v>0</v>
      </c>
      <c r="J22" s="268">
        <f>'Извештај за промена во главнина'!J22</f>
        <v>0</v>
      </c>
      <c r="K22" s="268">
        <f>'Извештај за промена во главнина'!K22</f>
        <v>0</v>
      </c>
      <c r="L22" s="268">
        <f>'Извештај за промена во главнина'!L22</f>
        <v>0</v>
      </c>
      <c r="M22" s="268">
        <f>'Извештај за промена во главнина'!M22</f>
        <v>0</v>
      </c>
      <c r="N22" s="268">
        <f>'Извештај за промена во главнина'!N22</f>
        <v>0</v>
      </c>
      <c r="O22" s="268">
        <f>'Извештај за промена во главнина'!O22</f>
        <v>0</v>
      </c>
      <c r="P22" s="268">
        <f>'Извештај за промена во главнина'!P22</f>
        <v>0</v>
      </c>
      <c r="Q22" s="256">
        <f>'Извештај за промена во главнина'!Q22</f>
        <v>0</v>
      </c>
      <c r="R22" s="268">
        <f>'Извештај за промена во главнина'!R22</f>
        <v>0</v>
      </c>
      <c r="S22" s="256">
        <f>'Извештај за промена во главнина'!S22</f>
        <v>0</v>
      </c>
      <c r="T22" s="219"/>
    </row>
    <row r="23" spans="1:20" ht="25.5">
      <c r="A23" s="257" t="s">
        <v>470</v>
      </c>
      <c r="B23" s="255">
        <f>'Извештај за промена во главнина'!B23</f>
        <v>0</v>
      </c>
      <c r="C23" s="256">
        <f>'Извештај за промена во главнина'!C23</f>
        <v>0</v>
      </c>
      <c r="D23" s="256">
        <f>'Извештај за промена во главнина'!D23</f>
        <v>0</v>
      </c>
      <c r="E23" s="268">
        <f>'Извештај за промена во главнина'!E23</f>
        <v>0</v>
      </c>
      <c r="F23" s="268">
        <f>'Извештај за промена во главнина'!F23</f>
        <v>0</v>
      </c>
      <c r="G23" s="268">
        <f>'Извештај за промена во главнина'!G23</f>
        <v>0</v>
      </c>
      <c r="H23" s="268">
        <f>'Извештај за промена во главнина'!H23</f>
        <v>0</v>
      </c>
      <c r="I23" s="268">
        <f>'Извештај за промена во главнина'!I23</f>
        <v>0</v>
      </c>
      <c r="J23" s="268">
        <f>'Извештај за промена во главнина'!J23</f>
        <v>0</v>
      </c>
      <c r="K23" s="268">
        <f>'Извештај за промена во главнина'!K23</f>
        <v>0</v>
      </c>
      <c r="L23" s="268">
        <f>'Извештај за промена во главнина'!L23</f>
        <v>0</v>
      </c>
      <c r="M23" s="268">
        <f>'Извештај за промена во главнина'!M23</f>
        <v>0</v>
      </c>
      <c r="N23" s="268">
        <f>'Извештај за промена во главнина'!N23</f>
        <v>0</v>
      </c>
      <c r="O23" s="268">
        <f>'Извештај за промена во главнина'!O23</f>
        <v>0</v>
      </c>
      <c r="P23" s="268">
        <f>'Извештај за промена во главнина'!P23</f>
        <v>0</v>
      </c>
      <c r="Q23" s="256">
        <f>'Извештај за промена во главнина'!Q23</f>
        <v>0</v>
      </c>
      <c r="R23" s="268">
        <f>'Извештај за промена во главнина'!R23</f>
        <v>0</v>
      </c>
      <c r="S23" s="256">
        <f>'Извештај за промена во главнина'!S23</f>
        <v>0</v>
      </c>
      <c r="T23" s="219"/>
    </row>
    <row r="24" spans="1:20" ht="25.5">
      <c r="A24" s="257" t="s">
        <v>471</v>
      </c>
      <c r="B24" s="255">
        <f>'Извештај за промена во главнина'!B24</f>
        <v>0</v>
      </c>
      <c r="C24" s="256">
        <f>'Извештај за промена во главнина'!C24</f>
        <v>0</v>
      </c>
      <c r="D24" s="256">
        <f>'Извештај за промена во главнина'!D24</f>
        <v>0</v>
      </c>
      <c r="E24" s="268">
        <f>'Извештај за промена во главнина'!E24</f>
        <v>0</v>
      </c>
      <c r="F24" s="268">
        <f>'Извештај за промена во главнина'!F24</f>
        <v>0</v>
      </c>
      <c r="G24" s="268">
        <f>'Извештај за промена во главнина'!G24</f>
        <v>0</v>
      </c>
      <c r="H24" s="268">
        <f>'Извештај за промена во главнина'!H24</f>
        <v>0</v>
      </c>
      <c r="I24" s="268">
        <f>'Извештај за промена во главнина'!I24</f>
        <v>0</v>
      </c>
      <c r="J24" s="268">
        <f>'Извештај за промена во главнина'!J24</f>
        <v>0</v>
      </c>
      <c r="K24" s="268">
        <f>'Извештај за промена во главнина'!K24</f>
        <v>0</v>
      </c>
      <c r="L24" s="268">
        <f>'Извештај за промена во главнина'!L24</f>
        <v>0</v>
      </c>
      <c r="M24" s="268">
        <f>'Извештај за промена во главнина'!M24</f>
        <v>0</v>
      </c>
      <c r="N24" s="268">
        <f>'Извештај за промена во главнина'!N24</f>
        <v>0</v>
      </c>
      <c r="O24" s="268">
        <f>'Извештај за промена во главнина'!O24</f>
        <v>0</v>
      </c>
      <c r="P24" s="268">
        <f>'Извештај за промена во главнина'!P24</f>
        <v>0</v>
      </c>
      <c r="Q24" s="256">
        <f>'Извештај за промена во главнина'!Q24</f>
        <v>0</v>
      </c>
      <c r="R24" s="268">
        <f>'Извештај за промена во главнина'!R24</f>
        <v>0</v>
      </c>
      <c r="S24" s="256">
        <f>'Извештај за промена во главнина'!S24</f>
        <v>0</v>
      </c>
      <c r="T24" s="219"/>
    </row>
    <row r="25" spans="1:20">
      <c r="A25" s="257" t="s">
        <v>472</v>
      </c>
      <c r="B25" s="255">
        <f>'Извештај за промена во главнина'!B25</f>
        <v>0</v>
      </c>
      <c r="C25" s="256">
        <f>'Извештај за промена во главнина'!C25</f>
        <v>0</v>
      </c>
      <c r="D25" s="256">
        <f>'Извештај за промена во главнина'!D25</f>
        <v>0</v>
      </c>
      <c r="E25" s="268">
        <f>'Извештај за промена во главнина'!E25</f>
        <v>0</v>
      </c>
      <c r="F25" s="268">
        <f>'Извештај за промена во главнина'!F25</f>
        <v>0</v>
      </c>
      <c r="G25" s="268">
        <f>'Извештај за промена во главнина'!G25</f>
        <v>0</v>
      </c>
      <c r="H25" s="268">
        <f>'Извештај за промена во главнина'!H25</f>
        <v>0</v>
      </c>
      <c r="I25" s="268">
        <f>'Извештај за промена во главнина'!I25</f>
        <v>0</v>
      </c>
      <c r="J25" s="268">
        <f>'Извештај за промена во главнина'!J25</f>
        <v>0</v>
      </c>
      <c r="K25" s="268">
        <f>'Извештај за промена во главнина'!K25</f>
        <v>0</v>
      </c>
      <c r="L25" s="268">
        <f>'Извештај за промена во главнина'!L25</f>
        <v>0</v>
      </c>
      <c r="M25" s="268">
        <f>'Извештај за промена во главнина'!M25</f>
        <v>0</v>
      </c>
      <c r="N25" s="268">
        <f>'Извештај за промена во главнина'!N25</f>
        <v>0</v>
      </c>
      <c r="O25" s="268">
        <f>'Извештај за промена во главнина'!O25</f>
        <v>0</v>
      </c>
      <c r="P25" s="268">
        <f>'Извештај за промена во главнина'!P25</f>
        <v>0</v>
      </c>
      <c r="Q25" s="256">
        <f>'Извештај за промена во главнина'!Q25</f>
        <v>0</v>
      </c>
      <c r="R25" s="268">
        <f>'Извештај за промена во главнина'!R25</f>
        <v>0</v>
      </c>
      <c r="S25" s="256">
        <f>'Извештај за промена во главнина'!S25</f>
        <v>0</v>
      </c>
      <c r="T25" s="219"/>
    </row>
    <row r="26" spans="1:20">
      <c r="A26" s="257" t="s">
        <v>473</v>
      </c>
      <c r="B26" s="255">
        <f>'Извештај за промена во главнина'!B26</f>
        <v>0</v>
      </c>
      <c r="C26" s="256">
        <f>'Извештај за промена во главнина'!C26</f>
        <v>0</v>
      </c>
      <c r="D26" s="256">
        <f>'Извештај за промена во главнина'!D26</f>
        <v>0</v>
      </c>
      <c r="E26" s="268">
        <f>'Извештај за промена во главнина'!E26</f>
        <v>0</v>
      </c>
      <c r="F26" s="268">
        <f>'Извештај за промена во главнина'!F26</f>
        <v>0</v>
      </c>
      <c r="G26" s="268">
        <f>'Извештај за промена во главнина'!G26</f>
        <v>0</v>
      </c>
      <c r="H26" s="268">
        <f>'Извештај за промена во главнина'!H26</f>
        <v>0</v>
      </c>
      <c r="I26" s="268">
        <f>'Извештај за промена во главнина'!I26</f>
        <v>0</v>
      </c>
      <c r="J26" s="268">
        <f>'Извештај за промена во главнина'!J26</f>
        <v>0</v>
      </c>
      <c r="K26" s="268">
        <f>'Извештај за промена во главнина'!K26</f>
        <v>0</v>
      </c>
      <c r="L26" s="268">
        <f>'Извештај за промена во главнина'!L26</f>
        <v>0</v>
      </c>
      <c r="M26" s="268">
        <f>'Извештај за промена во главнина'!M26</f>
        <v>0</v>
      </c>
      <c r="N26" s="268">
        <f>'Извештај за промена во главнина'!N26</f>
        <v>0</v>
      </c>
      <c r="O26" s="268">
        <f>'Извештај за промена во главнина'!O26</f>
        <v>0</v>
      </c>
      <c r="P26" s="268">
        <f>'Извештај за промена во главнина'!P26</f>
        <v>0</v>
      </c>
      <c r="Q26" s="256">
        <f>'Извештај за промена во главнина'!Q26</f>
        <v>0</v>
      </c>
      <c r="R26" s="268">
        <f>'Извештај за промена во главнина'!R26</f>
        <v>0</v>
      </c>
      <c r="S26" s="256">
        <f>'Извештај за промена во главнина'!S26</f>
        <v>0</v>
      </c>
      <c r="T26" s="219"/>
    </row>
    <row r="27" spans="1:20" ht="25.5">
      <c r="A27" s="257" t="s">
        <v>373</v>
      </c>
      <c r="B27" s="255">
        <f>'Извештај за промена во главнина'!B27</f>
        <v>0</v>
      </c>
      <c r="C27" s="256">
        <f>'Извештај за промена во главнина'!C27</f>
        <v>0</v>
      </c>
      <c r="D27" s="256">
        <f>'Извештај за промена во главнина'!D27</f>
        <v>0</v>
      </c>
      <c r="E27" s="268">
        <f>'Извештај за промена во главнина'!E27</f>
        <v>0</v>
      </c>
      <c r="F27" s="268">
        <f>'Извештај за промена во главнина'!F27</f>
        <v>0</v>
      </c>
      <c r="G27" s="268">
        <f>'Извештај за промена во главнина'!G27</f>
        <v>0</v>
      </c>
      <c r="H27" s="268">
        <f>'Извештај за промена во главнина'!H27</f>
        <v>0</v>
      </c>
      <c r="I27" s="268">
        <f>'Извештај за промена во главнина'!I27</f>
        <v>0</v>
      </c>
      <c r="J27" s="268">
        <f>'Извештај за промена во главнина'!J27</f>
        <v>0</v>
      </c>
      <c r="K27" s="268">
        <f>'Извештај за промена во главнина'!K27</f>
        <v>0</v>
      </c>
      <c r="L27" s="268">
        <f>'Извештај за промена во главнина'!L27</f>
        <v>0</v>
      </c>
      <c r="M27" s="268">
        <f>'Извештај за промена во главнина'!M27</f>
        <v>0</v>
      </c>
      <c r="N27" s="268">
        <f>'Извештај за промена во главнина'!N27</f>
        <v>0</v>
      </c>
      <c r="O27" s="268">
        <f>'Извештај за промена во главнина'!O27</f>
        <v>0</v>
      </c>
      <c r="P27" s="268">
        <f>'Извештај за промена во главнина'!P27</f>
        <v>0</v>
      </c>
      <c r="Q27" s="256">
        <f>'Извештај за промена во главнина'!Q27</f>
        <v>0</v>
      </c>
      <c r="R27" s="268">
        <f>'Извештај за промена во главнина'!R27</f>
        <v>0</v>
      </c>
      <c r="S27" s="256">
        <f>'Извештај за промена во главнина'!S27</f>
        <v>0</v>
      </c>
      <c r="T27" s="219"/>
    </row>
    <row r="28" spans="1:20" ht="25.5">
      <c r="A28" s="257" t="s">
        <v>474</v>
      </c>
      <c r="B28" s="255">
        <f>'Извештај за промена во главнина'!B28</f>
        <v>0</v>
      </c>
      <c r="C28" s="256">
        <f>'Извештај за промена во главнина'!C28</f>
        <v>0</v>
      </c>
      <c r="D28" s="256">
        <f>'Извештај за промена во главнина'!D28</f>
        <v>0</v>
      </c>
      <c r="E28" s="268">
        <f>'Извештај за промена во главнина'!E28</f>
        <v>0</v>
      </c>
      <c r="F28" s="268">
        <f>'Извештај за промена во главнина'!F28</f>
        <v>0</v>
      </c>
      <c r="G28" s="268">
        <f>'Извештај за промена во главнина'!G28</f>
        <v>0</v>
      </c>
      <c r="H28" s="268">
        <f>'Извештај за промена во главнина'!H28</f>
        <v>0</v>
      </c>
      <c r="I28" s="268">
        <f>'Извештај за промена во главнина'!I28</f>
        <v>0</v>
      </c>
      <c r="J28" s="268">
        <f>'Извештај за промена во главнина'!J28</f>
        <v>187</v>
      </c>
      <c r="K28" s="268">
        <f>'Извештај за промена во главнина'!K28</f>
        <v>0</v>
      </c>
      <c r="L28" s="268">
        <f>'Извештај за промена во главнина'!L28</f>
        <v>0</v>
      </c>
      <c r="M28" s="268">
        <f>'Извештај за промена во главнина'!M28</f>
        <v>0</v>
      </c>
      <c r="N28" s="268">
        <f>'Извештај за промена во главнина'!N28</f>
        <v>0</v>
      </c>
      <c r="O28" s="268">
        <f>'Извештај за промена во главнина'!O28</f>
        <v>0</v>
      </c>
      <c r="P28" s="268">
        <f>'Извештај за промена во главнина'!P28</f>
        <v>0</v>
      </c>
      <c r="Q28" s="256">
        <f>'Извештај за промена во главнина'!Q28</f>
        <v>187</v>
      </c>
      <c r="R28" s="268">
        <f>'Извештај за промена во главнина'!R28</f>
        <v>0</v>
      </c>
      <c r="S28" s="256">
        <f>'Извештај за промена во главнина'!S28</f>
        <v>187</v>
      </c>
      <c r="T28" s="219"/>
    </row>
    <row r="29" spans="1:20">
      <c r="A29" s="262" t="s">
        <v>427</v>
      </c>
      <c r="B29" s="255">
        <f>'Извештај за промена во главнина'!B29</f>
        <v>0</v>
      </c>
      <c r="C29" s="255">
        <f>'Извештај за промена во главнина'!C29</f>
        <v>0</v>
      </c>
      <c r="D29" s="255">
        <f>'Извештај за промена во главнина'!D29</f>
        <v>0</v>
      </c>
      <c r="E29" s="255">
        <f>'Извештај за промена во главнина'!E29</f>
        <v>0</v>
      </c>
      <c r="F29" s="255">
        <f>'Извештај за промена во главнина'!F29</f>
        <v>0</v>
      </c>
      <c r="G29" s="255">
        <f>'Извештај за промена во главнина'!G29</f>
        <v>0</v>
      </c>
      <c r="H29" s="255">
        <f>'Извештај за промена во главнина'!H29</f>
        <v>0</v>
      </c>
      <c r="I29" s="255">
        <f>'Извештај за промена во главнина'!I29</f>
        <v>0</v>
      </c>
      <c r="J29" s="255">
        <f>'Извештај за промена во главнина'!J29</f>
        <v>0</v>
      </c>
      <c r="K29" s="255">
        <f>'Извештај за промена во главнина'!K29</f>
        <v>0</v>
      </c>
      <c r="L29" s="255">
        <f>'Извештај за промена во главнина'!L29</f>
        <v>0</v>
      </c>
      <c r="M29" s="255">
        <f>'Извештај за промена во главнина'!M29</f>
        <v>0</v>
      </c>
      <c r="N29" s="255">
        <f>'Извештај за промена во главнина'!N29</f>
        <v>0</v>
      </c>
      <c r="O29" s="255">
        <f>'Извештај за промена во главнина'!O29</f>
        <v>0</v>
      </c>
      <c r="P29" s="255">
        <f>'Извештај за промена во главнина'!P29</f>
        <v>0</v>
      </c>
      <c r="Q29" s="255">
        <f>'Извештај за промена во главнина'!Q29</f>
        <v>0</v>
      </c>
      <c r="R29" s="255">
        <f>'Извештај за промена во главнина'!R29</f>
        <v>0</v>
      </c>
      <c r="S29" s="255">
        <f>'Извештај за промена во главнина'!S29</f>
        <v>0</v>
      </c>
      <c r="T29" s="219"/>
    </row>
    <row r="30" spans="1:20">
      <c r="A30" s="262" t="s">
        <v>427</v>
      </c>
      <c r="B30" s="255">
        <f>'Извештај за промена во главнина'!B30</f>
        <v>0</v>
      </c>
      <c r="C30" s="255">
        <f>'Извештај за промена во главнина'!C30</f>
        <v>0</v>
      </c>
      <c r="D30" s="255">
        <f>'Извештај за промена во главнина'!D30</f>
        <v>0</v>
      </c>
      <c r="E30" s="255">
        <f>'Извештај за промена во главнина'!E30</f>
        <v>0</v>
      </c>
      <c r="F30" s="255">
        <f>'Извештај за промена во главнина'!F30</f>
        <v>0</v>
      </c>
      <c r="G30" s="255">
        <f>'Извештај за промена во главнина'!G30</f>
        <v>0</v>
      </c>
      <c r="H30" s="255">
        <f>'Извештај за промена во главнина'!H30</f>
        <v>0</v>
      </c>
      <c r="I30" s="255">
        <f>'Извештај за промена во главнина'!I30</f>
        <v>0</v>
      </c>
      <c r="J30" s="255">
        <f>'Извештај за промена во главнина'!J30</f>
        <v>187</v>
      </c>
      <c r="K30" s="255">
        <f>'Извештај за промена во главнина'!K30</f>
        <v>0</v>
      </c>
      <c r="L30" s="255">
        <f>'Извештај за промена во главнина'!L30</f>
        <v>0</v>
      </c>
      <c r="M30" s="255">
        <f>'Извештај за промена во главнина'!M30</f>
        <v>0</v>
      </c>
      <c r="N30" s="255">
        <f>'Извештај за промена во главнина'!N30</f>
        <v>0</v>
      </c>
      <c r="O30" s="255">
        <f>'Извештај за промена во главнина'!O30</f>
        <v>0</v>
      </c>
      <c r="P30" s="255">
        <f>'Извештај за промена во главнина'!P30</f>
        <v>0</v>
      </c>
      <c r="Q30" s="255">
        <f>'Извештај за промена во главнина'!Q30</f>
        <v>187</v>
      </c>
      <c r="R30" s="255">
        <f>'Извештај за промена во главнина'!R30</f>
        <v>0</v>
      </c>
      <c r="S30" s="255">
        <f>'Извештај за промена во главнина'!S30</f>
        <v>187</v>
      </c>
      <c r="T30" s="219"/>
    </row>
    <row r="31" spans="1:20" ht="25.5">
      <c r="A31" s="263" t="s">
        <v>475</v>
      </c>
      <c r="B31" s="255">
        <f>'Извештај за промена во главнина'!B31</f>
        <v>0</v>
      </c>
      <c r="C31" s="256">
        <f>'Извештај за промена во главнина'!C31</f>
        <v>0</v>
      </c>
      <c r="D31" s="256">
        <f>'Извештај за промена во главнина'!D31</f>
        <v>0</v>
      </c>
      <c r="E31" s="256">
        <f>'Извештај за промена во главнина'!E31</f>
        <v>0</v>
      </c>
      <c r="F31" s="256">
        <f>'Извештај за промена во главнина'!F31</f>
        <v>0</v>
      </c>
      <c r="G31" s="256">
        <f>'Извештај за промена во главнина'!G31</f>
        <v>0</v>
      </c>
      <c r="H31" s="256">
        <f>'Извештај за промена во главнина'!H31</f>
        <v>0</v>
      </c>
      <c r="I31" s="256">
        <f>'Извештај за промена во главнина'!I31</f>
        <v>0</v>
      </c>
      <c r="J31" s="256">
        <f>'Извештај за промена во главнина'!J31</f>
        <v>187</v>
      </c>
      <c r="K31" s="256">
        <f>'Извештај за промена во главнина'!K31</f>
        <v>0</v>
      </c>
      <c r="L31" s="256">
        <f>'Извештај за промена во главнина'!L31</f>
        <v>0</v>
      </c>
      <c r="M31" s="256">
        <f>'Извештај за промена во главнина'!M31</f>
        <v>0</v>
      </c>
      <c r="N31" s="256">
        <f>'Извештај за промена во главнина'!N31</f>
        <v>0</v>
      </c>
      <c r="O31" s="256">
        <f>'Извештај за промена во главнина'!O31</f>
        <v>0</v>
      </c>
      <c r="P31" s="256">
        <f>'Извештај за промена во главнина'!P31</f>
        <v>0</v>
      </c>
      <c r="Q31" s="256">
        <f>'Извештај за промена во главнина'!Q31</f>
        <v>187</v>
      </c>
      <c r="R31" s="256">
        <f>'Извештај за промена во главнина'!R31</f>
        <v>0</v>
      </c>
      <c r="S31" s="256">
        <f>'Извештај за промена во главнина'!S31</f>
        <v>187</v>
      </c>
      <c r="T31" s="219"/>
    </row>
    <row r="32" spans="1:20">
      <c r="A32" s="263" t="s">
        <v>395</v>
      </c>
      <c r="B32" s="255">
        <f>'Извештај за промена во главнина'!B32</f>
        <v>0</v>
      </c>
      <c r="C32" s="256">
        <f>'Извештај за промена во главнина'!C32</f>
        <v>0</v>
      </c>
      <c r="D32" s="256">
        <f>'Извештај за промена во главнина'!D32</f>
        <v>0</v>
      </c>
      <c r="E32" s="256">
        <f>'Извештај за промена во главнина'!E32</f>
        <v>0</v>
      </c>
      <c r="F32" s="256">
        <f>'Извештај за промена во главнина'!F32</f>
        <v>0</v>
      </c>
      <c r="G32" s="256">
        <f>'Извештај за промена во главнина'!G32</f>
        <v>0</v>
      </c>
      <c r="H32" s="256">
        <f>'Извештај за промена во главнина'!H32</f>
        <v>0</v>
      </c>
      <c r="I32" s="256">
        <f>'Извештај за промена во главнина'!I32</f>
        <v>0</v>
      </c>
      <c r="J32" s="256">
        <f>'Извештај за промена во главнина'!J32</f>
        <v>187</v>
      </c>
      <c r="K32" s="256">
        <f>'Извештај за промена во главнина'!K32</f>
        <v>0</v>
      </c>
      <c r="L32" s="256">
        <f>'Извештај за промена во главнина'!L32</f>
        <v>0</v>
      </c>
      <c r="M32" s="256">
        <f>'Извештај за промена во главнина'!M32</f>
        <v>0</v>
      </c>
      <c r="N32" s="256">
        <f>'Извештај за промена во главнина'!N32</f>
        <v>0</v>
      </c>
      <c r="O32" s="256">
        <f>'Извештај за промена во главнина'!O32</f>
        <v>218193</v>
      </c>
      <c r="P32" s="256">
        <f>'Извештај за промена во главнина'!P32</f>
        <v>0</v>
      </c>
      <c r="Q32" s="256">
        <f>'Извештај за промена во главнина'!Q32</f>
        <v>218380</v>
      </c>
      <c r="R32" s="256">
        <f>'Извештај за промена во главнина'!R32</f>
        <v>0</v>
      </c>
      <c r="S32" s="256">
        <f>'Извештај за промена во главнина'!S32</f>
        <v>218380</v>
      </c>
      <c r="T32" s="219"/>
    </row>
    <row r="33" spans="1:20">
      <c r="A33" s="260"/>
      <c r="B33" s="255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19"/>
    </row>
    <row r="34" spans="1:20" ht="25.5">
      <c r="A34" s="264" t="s">
        <v>476</v>
      </c>
      <c r="B34" s="255">
        <f>'Извештај за промена во главнина'!B34</f>
        <v>0</v>
      </c>
      <c r="C34" s="256">
        <f>'Извештај за промена во главнина'!C34</f>
        <v>0</v>
      </c>
      <c r="D34" s="256">
        <f>'Извештај за промена во главнина'!D34</f>
        <v>0</v>
      </c>
      <c r="E34" s="268">
        <f>'Извештај за промена во главнина'!E34</f>
        <v>0</v>
      </c>
      <c r="F34" s="268">
        <f>'Извештај за промена во главнина'!F34</f>
        <v>0</v>
      </c>
      <c r="G34" s="268">
        <f>'Извештај за промена во главнина'!G34</f>
        <v>0</v>
      </c>
      <c r="H34" s="268">
        <f>'Извештај за промена во главнина'!H34</f>
        <v>0</v>
      </c>
      <c r="I34" s="268">
        <f>'Извештај за промена во главнина'!I34</f>
        <v>0</v>
      </c>
      <c r="J34" s="268">
        <f>'Извештај за промена во главнина'!J34</f>
        <v>0</v>
      </c>
      <c r="K34" s="268">
        <f>'Извештај за промена во главнина'!K34</f>
        <v>0</v>
      </c>
      <c r="L34" s="268">
        <f>'Извештај за промена во главнина'!L34</f>
        <v>0</v>
      </c>
      <c r="M34" s="268">
        <f>'Извештај за промена во главнина'!M34</f>
        <v>341006</v>
      </c>
      <c r="N34" s="268">
        <f>'Извештај за промена во главнина'!N34</f>
        <v>0</v>
      </c>
      <c r="O34" s="268">
        <f>'Извештај за промена во главнина'!O34</f>
        <v>-368791</v>
      </c>
      <c r="P34" s="268">
        <f>'Извештај за промена во главнина'!P34</f>
        <v>0</v>
      </c>
      <c r="Q34" s="256">
        <f>'Извештај за промена во главнина'!Q34</f>
        <v>-27785</v>
      </c>
      <c r="R34" s="268">
        <f>'Извештај за промена во главнина'!R34</f>
        <v>0</v>
      </c>
      <c r="S34" s="256">
        <f>'Извештај за промена во главнина'!S34</f>
        <v>-27785</v>
      </c>
      <c r="T34" s="219"/>
    </row>
    <row r="35" spans="1:20">
      <c r="A35" s="257" t="s">
        <v>477</v>
      </c>
      <c r="B35" s="255">
        <f>'Извештај за промена во главнина'!B35</f>
        <v>0</v>
      </c>
      <c r="C35" s="256">
        <f>'Извештај за промена во главнина'!C35</f>
        <v>0</v>
      </c>
      <c r="D35" s="256">
        <f>'Извештај за промена во главнина'!D35</f>
        <v>0</v>
      </c>
      <c r="E35" s="268">
        <f>'Извештај за промена во главнина'!E35</f>
        <v>0</v>
      </c>
      <c r="F35" s="268">
        <f>'Извештај за промена во главнина'!F35</f>
        <v>0</v>
      </c>
      <c r="G35" s="268">
        <f>'Извештај за промена во главнина'!G35</f>
        <v>0</v>
      </c>
      <c r="H35" s="268">
        <f>'Извештај за промена во главнина'!H35</f>
        <v>0</v>
      </c>
      <c r="I35" s="268">
        <f>'Извештај за промена во главнина'!I35</f>
        <v>0</v>
      </c>
      <c r="J35" s="268">
        <f>'Извештај за промена во главнина'!J35</f>
        <v>0</v>
      </c>
      <c r="K35" s="268">
        <f>'Извештај за промена во главнина'!K35</f>
        <v>0</v>
      </c>
      <c r="L35" s="268">
        <f>'Извештај за промена во главнина'!L35</f>
        <v>0</v>
      </c>
      <c r="M35" s="268">
        <f>'Извештај за промена во главнина'!M35</f>
        <v>0</v>
      </c>
      <c r="N35" s="268">
        <f>'Извештај за промена во главнина'!N35</f>
        <v>0</v>
      </c>
      <c r="O35" s="268">
        <f>'Извештај за промена во главнина'!O35</f>
        <v>0</v>
      </c>
      <c r="P35" s="268">
        <f>'Извештај за промена во главнина'!P35</f>
        <v>0</v>
      </c>
      <c r="Q35" s="256">
        <f>'Извештај за промена во главнина'!Q35</f>
        <v>0</v>
      </c>
      <c r="R35" s="268">
        <f>'Извештај за промена во главнина'!R35</f>
        <v>0</v>
      </c>
      <c r="S35" s="256">
        <f>'Извештај за промена во главнина'!S35</f>
        <v>0</v>
      </c>
      <c r="T35" s="219"/>
    </row>
    <row r="36" spans="1:20">
      <c r="A36" s="257" t="s">
        <v>478</v>
      </c>
      <c r="B36" s="255">
        <f>'Извештај за промена во главнина'!B36</f>
        <v>0</v>
      </c>
      <c r="C36" s="256">
        <f>'Извештај за промена во главнина'!C36</f>
        <v>0</v>
      </c>
      <c r="D36" s="256">
        <f>'Извештај за промена во главнина'!D36</f>
        <v>0</v>
      </c>
      <c r="E36" s="268">
        <f>'Извештај за промена во главнина'!E36</f>
        <v>0</v>
      </c>
      <c r="F36" s="268">
        <f>'Извештај за промена во главнина'!F36</f>
        <v>0</v>
      </c>
      <c r="G36" s="268">
        <f>'Извештај за промена во главнина'!G36</f>
        <v>0</v>
      </c>
      <c r="H36" s="268">
        <f>'Извештај за промена во главнина'!H36</f>
        <v>0</v>
      </c>
      <c r="I36" s="268">
        <f>'Извештај за промена во главнина'!I36</f>
        <v>0</v>
      </c>
      <c r="J36" s="268">
        <f>'Извештај за промена во главнина'!J36</f>
        <v>0</v>
      </c>
      <c r="K36" s="268">
        <f>'Извештај за промена во главнина'!K36</f>
        <v>0</v>
      </c>
      <c r="L36" s="268">
        <f>'Извештај за промена во главнина'!L36</f>
        <v>0</v>
      </c>
      <c r="M36" s="268">
        <f>'Извештај за промена во главнина'!M36</f>
        <v>0</v>
      </c>
      <c r="N36" s="268">
        <f>'Извештај за промена во главнина'!N36</f>
        <v>0</v>
      </c>
      <c r="O36" s="268">
        <f>'Извештај за промена во главнина'!O36</f>
        <v>0</v>
      </c>
      <c r="P36" s="268">
        <f>'Извештај за промена во главнина'!P36</f>
        <v>0</v>
      </c>
      <c r="Q36" s="256">
        <f>'Извештај за промена во главнина'!Q36</f>
        <v>0</v>
      </c>
      <c r="R36" s="268">
        <f>'Извештај за промена во главнина'!R36</f>
        <v>0</v>
      </c>
      <c r="S36" s="256">
        <f>'Извештај за промена во главнина'!S36</f>
        <v>0</v>
      </c>
      <c r="T36" s="219"/>
    </row>
    <row r="37" spans="1:20">
      <c r="A37" s="257" t="s">
        <v>479</v>
      </c>
      <c r="B37" s="255">
        <f>'Извештај за промена во главнина'!B37</f>
        <v>0</v>
      </c>
      <c r="C37" s="256">
        <f>'Извештај за промена во главнина'!C37</f>
        <v>0</v>
      </c>
      <c r="D37" s="256">
        <f>'Извештај за промена во главнина'!D37</f>
        <v>0</v>
      </c>
      <c r="E37" s="268">
        <f>'Извештај за промена во главнина'!E37</f>
        <v>0</v>
      </c>
      <c r="F37" s="268">
        <f>'Извештај за промена во главнина'!F37</f>
        <v>0</v>
      </c>
      <c r="G37" s="268">
        <f>'Извештај за промена во главнина'!G37</f>
        <v>0</v>
      </c>
      <c r="H37" s="268">
        <f>'Извештај за промена во главнина'!H37</f>
        <v>0</v>
      </c>
      <c r="I37" s="268">
        <f>'Извештај за промена во главнина'!I37</f>
        <v>0</v>
      </c>
      <c r="J37" s="268">
        <f>'Извештај за промена во главнина'!J37</f>
        <v>0</v>
      </c>
      <c r="K37" s="268">
        <f>'Извештај за промена во главнина'!K37</f>
        <v>0</v>
      </c>
      <c r="L37" s="268">
        <f>'Извештај за промена во главнина'!L37</f>
        <v>0</v>
      </c>
      <c r="M37" s="268">
        <f>'Извештај за промена во главнина'!M37</f>
        <v>341006</v>
      </c>
      <c r="N37" s="268">
        <f>'Извештај за промена во главнина'!N37</f>
        <v>0</v>
      </c>
      <c r="O37" s="268">
        <f>'Извештај за промена во главнина'!O37</f>
        <v>-341006</v>
      </c>
      <c r="P37" s="268">
        <f>'Извештај за промена во главнина'!P37</f>
        <v>0</v>
      </c>
      <c r="Q37" s="256">
        <f>'Извештај за промена во главнина'!Q37</f>
        <v>0</v>
      </c>
      <c r="R37" s="268">
        <f>'Извештај за промена во главнина'!R37</f>
        <v>0</v>
      </c>
      <c r="S37" s="256">
        <f>'Извештај за промена во главнина'!S37</f>
        <v>0</v>
      </c>
      <c r="T37" s="219"/>
    </row>
    <row r="38" spans="1:20">
      <c r="A38" s="257" t="s">
        <v>480</v>
      </c>
      <c r="B38" s="255">
        <f>'Извештај за промена во главнина'!B38</f>
        <v>0</v>
      </c>
      <c r="C38" s="256">
        <f>'Извештај за промена во главнина'!C38</f>
        <v>0</v>
      </c>
      <c r="D38" s="256">
        <f>'Извештај за промена во главнина'!D38</f>
        <v>0</v>
      </c>
      <c r="E38" s="268">
        <f>'Извештај за промена во главнина'!E38</f>
        <v>0</v>
      </c>
      <c r="F38" s="268">
        <f>'Извештај за промена во главнина'!F38</f>
        <v>0</v>
      </c>
      <c r="G38" s="268">
        <f>'Извештај за промена во главнина'!G38</f>
        <v>0</v>
      </c>
      <c r="H38" s="268">
        <f>'Извештај за промена во главнина'!H38</f>
        <v>0</v>
      </c>
      <c r="I38" s="268">
        <f>'Извештај за промена во главнина'!I38</f>
        <v>0</v>
      </c>
      <c r="J38" s="268">
        <f>'Извештај за промена во главнина'!J38</f>
        <v>0</v>
      </c>
      <c r="K38" s="268">
        <f>'Извештај за промена во главнина'!K38</f>
        <v>0</v>
      </c>
      <c r="L38" s="268">
        <f>'Извештај за промена во главнина'!L38</f>
        <v>0</v>
      </c>
      <c r="M38" s="268">
        <f>'Извештај за промена во главнина'!M38</f>
        <v>0</v>
      </c>
      <c r="N38" s="268">
        <f>'Извештај за промена во главнина'!N38</f>
        <v>0</v>
      </c>
      <c r="O38" s="268">
        <f>'Извештај за промена во главнина'!O38</f>
        <v>0</v>
      </c>
      <c r="P38" s="268">
        <f>'Извештај за промена во главнина'!P38</f>
        <v>0</v>
      </c>
      <c r="Q38" s="256">
        <f>'Извештај за промена во главнина'!Q38</f>
        <v>0</v>
      </c>
      <c r="R38" s="268">
        <f>'Извештај за промена во главнина'!R38</f>
        <v>0</v>
      </c>
      <c r="S38" s="256">
        <f>'Извештај за промена во главнина'!S38</f>
        <v>0</v>
      </c>
      <c r="T38" s="219"/>
    </row>
    <row r="39" spans="1:20">
      <c r="A39" s="257" t="s">
        <v>481</v>
      </c>
      <c r="B39" s="255">
        <f>'Извештај за промена во главнина'!B39</f>
        <v>0</v>
      </c>
      <c r="C39" s="256">
        <f>'Извештај за промена во главнина'!C39</f>
        <v>0</v>
      </c>
      <c r="D39" s="256">
        <f>'Извештај за промена во главнина'!D39</f>
        <v>0</v>
      </c>
      <c r="E39" s="268">
        <f>'Извештај за промена во главнина'!E39</f>
        <v>0</v>
      </c>
      <c r="F39" s="268">
        <f>'Извештај за промена во главнина'!F39</f>
        <v>0</v>
      </c>
      <c r="G39" s="268">
        <f>'Извештај за промена во главнина'!G39</f>
        <v>0</v>
      </c>
      <c r="H39" s="268">
        <f>'Извештај за промена во главнина'!H39</f>
        <v>0</v>
      </c>
      <c r="I39" s="268">
        <f>'Извештај за промена во главнина'!I39</f>
        <v>0</v>
      </c>
      <c r="J39" s="268">
        <f>'Извештај за промена во главнина'!J39</f>
        <v>0</v>
      </c>
      <c r="K39" s="268">
        <f>'Извештај за промена во главнина'!K39</f>
        <v>0</v>
      </c>
      <c r="L39" s="268">
        <f>'Извештај за промена во главнина'!L39</f>
        <v>0</v>
      </c>
      <c r="M39" s="268">
        <f>'Извештај за промена во главнина'!M39</f>
        <v>0</v>
      </c>
      <c r="N39" s="268">
        <f>'Извештај за промена во главнина'!N39</f>
        <v>0</v>
      </c>
      <c r="O39" s="268">
        <f>'Извештај за промена во главнина'!O39</f>
        <v>0</v>
      </c>
      <c r="P39" s="268">
        <f>'Извештај за промена во главнина'!P39</f>
        <v>0</v>
      </c>
      <c r="Q39" s="256">
        <f>'Извештај за промена во главнина'!Q39</f>
        <v>0</v>
      </c>
      <c r="R39" s="268">
        <f>'Извештај за промена во главнина'!R39</f>
        <v>0</v>
      </c>
      <c r="S39" s="256">
        <f>'Извештај за промена во главнина'!S39</f>
        <v>0</v>
      </c>
      <c r="T39" s="219"/>
    </row>
    <row r="40" spans="1:20">
      <c r="A40" s="257" t="s">
        <v>482</v>
      </c>
      <c r="B40" s="255">
        <f>'Извештај за промена во главнина'!B40</f>
        <v>0</v>
      </c>
      <c r="C40" s="255">
        <f>'Извештај за промена во главнина'!C40</f>
        <v>0</v>
      </c>
      <c r="D40" s="255">
        <f>'Извештај за промена во главнина'!D40</f>
        <v>0</v>
      </c>
      <c r="E40" s="255">
        <f>'Извештај за промена во главнина'!E40</f>
        <v>0</v>
      </c>
      <c r="F40" s="255">
        <f>'Извештај за промена во главнина'!F40</f>
        <v>0</v>
      </c>
      <c r="G40" s="255">
        <f>'Извештај за промена во главнина'!G40</f>
        <v>0</v>
      </c>
      <c r="H40" s="255">
        <f>'Извештај за промена во главнина'!H40</f>
        <v>0</v>
      </c>
      <c r="I40" s="255">
        <f>'Извештај за промена во главнина'!I40</f>
        <v>0</v>
      </c>
      <c r="J40" s="255">
        <f>'Извештај за промена во главнина'!J40</f>
        <v>0</v>
      </c>
      <c r="K40" s="255">
        <f>'Извештај за промена во главнина'!K40</f>
        <v>0</v>
      </c>
      <c r="L40" s="255">
        <f>'Извештај за промена во главнина'!L40</f>
        <v>0</v>
      </c>
      <c r="M40" s="255">
        <f>'Извештај за промена во главнина'!M40</f>
        <v>0</v>
      </c>
      <c r="N40" s="255">
        <f>'Извештај за промена во главнина'!N40</f>
        <v>0</v>
      </c>
      <c r="O40" s="255">
        <f>'Извештај за промена во главнина'!O40</f>
        <v>0</v>
      </c>
      <c r="P40" s="255">
        <f>'Извештај за промена во главнина'!P40</f>
        <v>0</v>
      </c>
      <c r="Q40" s="255">
        <f>'Извештај за промена во главнина'!Q40</f>
        <v>0</v>
      </c>
      <c r="R40" s="255">
        <f>'Извештај за промена во главнина'!R40</f>
        <v>0</v>
      </c>
      <c r="S40" s="255">
        <f>'Извештај за промена во главнина'!S40</f>
        <v>0</v>
      </c>
      <c r="T40" s="219"/>
    </row>
    <row r="41" spans="1:20" ht="25.5">
      <c r="A41" s="257" t="s">
        <v>483</v>
      </c>
      <c r="B41" s="255">
        <f>'Извештај за промена во главнина'!B41</f>
        <v>0</v>
      </c>
      <c r="C41" s="255">
        <f>'Извештај за промена во главнина'!C41</f>
        <v>0</v>
      </c>
      <c r="D41" s="255">
        <f>'Извештај за промена во главнина'!D41</f>
        <v>0</v>
      </c>
      <c r="E41" s="255">
        <f>'Извештај за промена во главнина'!E41</f>
        <v>0</v>
      </c>
      <c r="F41" s="255">
        <f>'Извештај за промена во главнина'!F41</f>
        <v>0</v>
      </c>
      <c r="G41" s="255">
        <f>'Извештај за промена во главнина'!G41</f>
        <v>0</v>
      </c>
      <c r="H41" s="255">
        <f>'Извештај за промена во главнина'!H41</f>
        <v>0</v>
      </c>
      <c r="I41" s="255">
        <f>'Извештај за промена во главнина'!I41</f>
        <v>0</v>
      </c>
      <c r="J41" s="255">
        <f>'Извештај за промена во главнина'!J41</f>
        <v>0</v>
      </c>
      <c r="K41" s="255">
        <f>'Извештај за промена во главнина'!K41</f>
        <v>0</v>
      </c>
      <c r="L41" s="255">
        <f>'Извештај за промена во главнина'!L41</f>
        <v>0</v>
      </c>
      <c r="M41" s="255">
        <f>'Извештај за промена во главнина'!M41</f>
        <v>0</v>
      </c>
      <c r="N41" s="255">
        <f>'Извештај за промена во главнина'!N41</f>
        <v>0</v>
      </c>
      <c r="O41" s="255">
        <f>'Извештај за промена во главнина'!O41</f>
        <v>-27785</v>
      </c>
      <c r="P41" s="255">
        <f>'Извештај за промена во главнина'!P41</f>
        <v>0</v>
      </c>
      <c r="Q41" s="255">
        <f>'Извештај за промена во главнина'!Q41</f>
        <v>-27785</v>
      </c>
      <c r="R41" s="255">
        <f>'Извештај за промена во главнина'!R41</f>
        <v>0</v>
      </c>
      <c r="S41" s="255">
        <f>'Извештај за промена во главнина'!S41</f>
        <v>-27785</v>
      </c>
      <c r="T41" s="219"/>
    </row>
    <row r="42" spans="1:20">
      <c r="A42" s="265" t="s">
        <v>427</v>
      </c>
      <c r="B42" s="255">
        <f>'Извештај за промена во главнина'!B42</f>
        <v>0</v>
      </c>
      <c r="C42" s="256">
        <f>'Извештај за промена во главнина'!C42</f>
        <v>0</v>
      </c>
      <c r="D42" s="256">
        <f>'Извештај за промена во главнина'!D42</f>
        <v>0</v>
      </c>
      <c r="E42" s="268">
        <f>'Извештај за промена во главнина'!E42</f>
        <v>0</v>
      </c>
      <c r="F42" s="268">
        <f>'Извештај за промена во главнина'!F42</f>
        <v>0</v>
      </c>
      <c r="G42" s="268">
        <f>'Извештај за промена во главнина'!G42</f>
        <v>0</v>
      </c>
      <c r="H42" s="268">
        <f>'Извештај за промена во главнина'!H42</f>
        <v>0</v>
      </c>
      <c r="I42" s="268">
        <f>'Извештај за промена во главнина'!I42</f>
        <v>0</v>
      </c>
      <c r="J42" s="268">
        <f>'Извештај за промена во главнина'!J42</f>
        <v>0</v>
      </c>
      <c r="K42" s="268">
        <f>'Извештај за промена во главнина'!K42</f>
        <v>0</v>
      </c>
      <c r="L42" s="268">
        <f>'Извештај за промена во главнина'!L42</f>
        <v>0</v>
      </c>
      <c r="M42" s="268">
        <f>'Извештај за промена во главнина'!M42</f>
        <v>0</v>
      </c>
      <c r="N42" s="268">
        <f>'Извештај за промена во главнина'!N42</f>
        <v>0</v>
      </c>
      <c r="O42" s="268">
        <f>'Извештај за промена во главнина'!O42</f>
        <v>0</v>
      </c>
      <c r="P42" s="268">
        <f>'Извештај за промена во главнина'!P42</f>
        <v>0</v>
      </c>
      <c r="Q42" s="256">
        <f>'Извештај за промена во главнина'!Q42</f>
        <v>0</v>
      </c>
      <c r="R42" s="268">
        <f>'Извештај за промена во главнина'!R42</f>
        <v>0</v>
      </c>
      <c r="S42" s="256">
        <f>'Извештај за промена во главнина'!S42</f>
        <v>0</v>
      </c>
      <c r="T42" s="219"/>
    </row>
    <row r="43" spans="1:20">
      <c r="A43" s="265" t="s">
        <v>427</v>
      </c>
      <c r="B43" s="255">
        <f>'Извештај за промена во главнина'!B43</f>
        <v>0</v>
      </c>
      <c r="C43" s="256">
        <f>'Извештај за промена во главнина'!C43</f>
        <v>0</v>
      </c>
      <c r="D43" s="256">
        <f>'Извештај за промена во главнина'!D43</f>
        <v>0</v>
      </c>
      <c r="E43" s="268">
        <f>'Извештај за промена во главнина'!E43</f>
        <v>0</v>
      </c>
      <c r="F43" s="268">
        <f>'Извештај за промена во главнина'!F43</f>
        <v>0</v>
      </c>
      <c r="G43" s="268">
        <f>'Извештај за промена во главнина'!G43</f>
        <v>0</v>
      </c>
      <c r="H43" s="268">
        <f>'Извештај за промена во главнина'!H43</f>
        <v>0</v>
      </c>
      <c r="I43" s="268">
        <f>'Извештај за промена во главнина'!I43</f>
        <v>0</v>
      </c>
      <c r="J43" s="268">
        <f>'Извештај за промена во главнина'!J43</f>
        <v>0</v>
      </c>
      <c r="K43" s="268">
        <f>'Извештај за промена во главнина'!K43</f>
        <v>0</v>
      </c>
      <c r="L43" s="268">
        <f>'Извештај за промена во главнина'!L43</f>
        <v>0</v>
      </c>
      <c r="M43" s="268">
        <f>'Извештај за промена во главнина'!M43</f>
        <v>0</v>
      </c>
      <c r="N43" s="268">
        <f>'Извештај за промена во главнина'!N43</f>
        <v>0</v>
      </c>
      <c r="O43" s="268">
        <f>'Извештај за промена во главнина'!O43</f>
        <v>-27785</v>
      </c>
      <c r="P43" s="268">
        <f>'Извештај за промена во главнина'!P43</f>
        <v>0</v>
      </c>
      <c r="Q43" s="256">
        <f>'Извештај за промена во главнина'!Q43</f>
        <v>-27785</v>
      </c>
      <c r="R43" s="268">
        <f>'Извештај за промена во главнина'!R43</f>
        <v>0</v>
      </c>
      <c r="S43" s="256">
        <f>'Извештај за промена во главнина'!S43</f>
        <v>-27785</v>
      </c>
      <c r="T43" s="219"/>
    </row>
    <row r="44" spans="1:20">
      <c r="A44" s="265" t="s">
        <v>427</v>
      </c>
      <c r="B44" s="255">
        <f>'Извештај за промена во главнина'!B44</f>
        <v>0</v>
      </c>
      <c r="C44" s="256">
        <f>'Извештај за промена во главнина'!C44</f>
        <v>0</v>
      </c>
      <c r="D44" s="256">
        <f>'Извештај за промена во главнина'!D44</f>
        <v>0</v>
      </c>
      <c r="E44" s="268">
        <f>'Извештај за промена во главнина'!E44</f>
        <v>0</v>
      </c>
      <c r="F44" s="268">
        <f>'Извештај за промена во главнина'!F44</f>
        <v>0</v>
      </c>
      <c r="G44" s="268">
        <f>'Извештај за промена во главнина'!G44</f>
        <v>0</v>
      </c>
      <c r="H44" s="268">
        <f>'Извештај за промена во главнина'!H44</f>
        <v>0</v>
      </c>
      <c r="I44" s="268">
        <f>'Извештај за промена во главнина'!I44</f>
        <v>0</v>
      </c>
      <c r="J44" s="268">
        <f>'Извештај за промена во главнина'!J44</f>
        <v>0</v>
      </c>
      <c r="K44" s="268">
        <f>'Извештај за промена во главнина'!K44</f>
        <v>0</v>
      </c>
      <c r="L44" s="268">
        <f>'Извештај за промена во главнина'!L44</f>
        <v>0</v>
      </c>
      <c r="M44" s="268">
        <f>'Извештај за промена во главнина'!M44</f>
        <v>0</v>
      </c>
      <c r="N44" s="268">
        <f>'Извештај за промена во главнина'!N44</f>
        <v>0</v>
      </c>
      <c r="O44" s="268">
        <f>'Извештај за промена во главнина'!O44</f>
        <v>0</v>
      </c>
      <c r="P44" s="268">
        <f>'Извештај за промена во главнина'!P44</f>
        <v>0</v>
      </c>
      <c r="Q44" s="256">
        <f>'Извештај за промена во главнина'!Q44</f>
        <v>0</v>
      </c>
      <c r="R44" s="268">
        <f>'Извештај за промена во главнина'!R44</f>
        <v>0</v>
      </c>
      <c r="S44" s="256">
        <f>'Извештај за промена во главнина'!S44</f>
        <v>0</v>
      </c>
      <c r="T44" s="219"/>
    </row>
    <row r="45" spans="1:20" ht="25.5">
      <c r="A45" s="258" t="s">
        <v>484</v>
      </c>
      <c r="B45" s="255">
        <f>'Извештај за промена во главнина'!B45</f>
        <v>0</v>
      </c>
      <c r="C45" s="256">
        <f>'Извештај за промена во главнина'!C45</f>
        <v>0</v>
      </c>
      <c r="D45" s="256">
        <f>'Извештај за промена во главнина'!D45</f>
        <v>0</v>
      </c>
      <c r="E45" s="268">
        <f>'Извештај за промена во главнина'!E45</f>
        <v>0</v>
      </c>
      <c r="F45" s="268">
        <f>'Извештај за промена во главнина'!F45</f>
        <v>0</v>
      </c>
      <c r="G45" s="268">
        <f>'Извештај за промена во главнина'!G45</f>
        <v>0</v>
      </c>
      <c r="H45" s="268">
        <f>'Извештај за промена во главнина'!H45</f>
        <v>0</v>
      </c>
      <c r="I45" s="268">
        <f>'Извештај за промена во главнина'!I45</f>
        <v>0</v>
      </c>
      <c r="J45" s="268">
        <f>'Извештај за промена во главнина'!J45</f>
        <v>0</v>
      </c>
      <c r="K45" s="268">
        <f>'Извештај за промена во главнина'!K45</f>
        <v>0</v>
      </c>
      <c r="L45" s="268">
        <f>'Извештај за промена во главнина'!L45</f>
        <v>0</v>
      </c>
      <c r="M45" s="268">
        <f>'Извештај за промена во главнина'!M45</f>
        <v>341006</v>
      </c>
      <c r="N45" s="268">
        <f>'Извештај за промена во главнина'!N45</f>
        <v>0</v>
      </c>
      <c r="O45" s="268">
        <f>'Извештај за промена во главнина'!O45</f>
        <v>-368791</v>
      </c>
      <c r="P45" s="268">
        <f>'Извештај за промена во главнина'!P45</f>
        <v>0</v>
      </c>
      <c r="Q45" s="256">
        <f>'Извештај за промена во главнина'!Q45</f>
        <v>-27785</v>
      </c>
      <c r="R45" s="268">
        <f>'Извештај за промена во главнина'!R45</f>
        <v>0</v>
      </c>
      <c r="S45" s="256">
        <f>'Извештај за промена во главнина'!S45</f>
        <v>-27785</v>
      </c>
      <c r="T45" s="219"/>
    </row>
    <row r="46" spans="1:20" ht="25.5">
      <c r="A46" s="258" t="s">
        <v>485</v>
      </c>
      <c r="B46" s="255">
        <f>'Извештај за промена во главнина'!B46</f>
        <v>545987</v>
      </c>
      <c r="C46" s="256">
        <f>'Извештај за промена во главнина'!C46</f>
        <v>510387</v>
      </c>
      <c r="D46" s="256">
        <f>'Извештај за промена во главнина'!D46</f>
        <v>0</v>
      </c>
      <c r="E46" s="268">
        <f>'Извештај за промена во главнина'!E46</f>
        <v>301461</v>
      </c>
      <c r="F46" s="268">
        <f>'Извештај за промена во главнина'!F46</f>
        <v>0</v>
      </c>
      <c r="G46" s="268">
        <f>'Извештај за промена во главнина'!G46</f>
        <v>14658</v>
      </c>
      <c r="H46" s="268">
        <f>'Извештај за промена во главнина'!H46</f>
        <v>0</v>
      </c>
      <c r="I46" s="268">
        <f>'Извештај за промена во главнина'!I46</f>
        <v>0</v>
      </c>
      <c r="J46" s="268">
        <f>'Извештај за промена во главнина'!J46</f>
        <v>187</v>
      </c>
      <c r="K46" s="268">
        <f>'Извештај за промена во главнина'!K46</f>
        <v>56687</v>
      </c>
      <c r="L46" s="268">
        <f>'Извештај за промена во главнина'!L46</f>
        <v>0</v>
      </c>
      <c r="M46" s="268">
        <f>'Извештај за промена во главнина'!M46</f>
        <v>1317411</v>
      </c>
      <c r="N46" s="268">
        <f>'Извештај за промена во главнина'!N46</f>
        <v>0</v>
      </c>
      <c r="O46" s="268">
        <f>'Извештај за промена во главнина'!O46</f>
        <v>307132</v>
      </c>
      <c r="P46" s="268">
        <f>'Извештај за промена во главнина'!P46</f>
        <v>0</v>
      </c>
      <c r="Q46" s="256">
        <f>'Извештај за промена во главнина'!Q46</f>
        <v>3053910</v>
      </c>
      <c r="R46" s="268">
        <f>'Извештај за промена во главнина'!R46</f>
        <v>0</v>
      </c>
      <c r="S46" s="256">
        <f>'Извештај за промена во главнина'!S46</f>
        <v>3053910</v>
      </c>
      <c r="T46" s="219"/>
    </row>
    <row r="47" spans="1:20">
      <c r="A47" s="257" t="s">
        <v>459</v>
      </c>
      <c r="B47" s="255">
        <f>'Извештај за промена во главнина'!B47</f>
        <v>0</v>
      </c>
      <c r="C47" s="256">
        <f>'Извештај за промена во главнина'!C47</f>
        <v>0</v>
      </c>
      <c r="D47" s="256">
        <f>'Извештај за промена во главнина'!D47</f>
        <v>0</v>
      </c>
      <c r="E47" s="268">
        <f>'Извештај за промена во главнина'!E47</f>
        <v>0</v>
      </c>
      <c r="F47" s="268">
        <f>'Извештај за промена во главнина'!F47</f>
        <v>0</v>
      </c>
      <c r="G47" s="268">
        <f>'Извештај за промена во главнина'!G47</f>
        <v>0</v>
      </c>
      <c r="H47" s="268">
        <f>'Извештај за промена во главнина'!H47</f>
        <v>0</v>
      </c>
      <c r="I47" s="268">
        <f>'Извештај за промена во главнина'!I47</f>
        <v>0</v>
      </c>
      <c r="J47" s="268">
        <f>'Извештај за промена во главнина'!J47</f>
        <v>0</v>
      </c>
      <c r="K47" s="268">
        <f>'Извештај за промена во главнина'!K47</f>
        <v>0</v>
      </c>
      <c r="L47" s="268">
        <f>'Извештај за промена во главнина'!L47</f>
        <v>0</v>
      </c>
      <c r="M47" s="268">
        <f>'Извештај за промена во главнина'!M47</f>
        <v>0</v>
      </c>
      <c r="N47" s="268">
        <f>'Извештај за промена во главнина'!N47</f>
        <v>0</v>
      </c>
      <c r="O47" s="268">
        <f>'Извештај за промена во главнина'!O47</f>
        <v>0</v>
      </c>
      <c r="P47" s="268">
        <f>'Извештај за промена во главнина'!P47</f>
        <v>0</v>
      </c>
      <c r="Q47" s="256">
        <f>'Извештај за промена во главнина'!Q47</f>
        <v>0</v>
      </c>
      <c r="R47" s="268">
        <f>'Извештај за промена во главнина'!R47</f>
        <v>0</v>
      </c>
      <c r="S47" s="256">
        <f>'Извештај за промена во главнина'!S47</f>
        <v>0</v>
      </c>
      <c r="T47" s="219"/>
    </row>
    <row r="48" spans="1:20">
      <c r="A48" s="258" t="s">
        <v>486</v>
      </c>
      <c r="B48" s="255">
        <f>'Извештај за промена во главнина'!B48</f>
        <v>545987</v>
      </c>
      <c r="C48" s="256">
        <f>'Извештај за промена во главнина'!C48</f>
        <v>510387</v>
      </c>
      <c r="D48" s="256">
        <f>'Извештај за промена во главнина'!D48</f>
        <v>0</v>
      </c>
      <c r="E48" s="268">
        <f>'Извештај за промена во главнина'!E48</f>
        <v>301461</v>
      </c>
      <c r="F48" s="268">
        <f>'Извештај за промена во главнина'!F48</f>
        <v>0</v>
      </c>
      <c r="G48" s="268">
        <f>'Извештај за промена во главнина'!G48</f>
        <v>14658</v>
      </c>
      <c r="H48" s="268">
        <f>'Извештај за промена во главнина'!H48</f>
        <v>0</v>
      </c>
      <c r="I48" s="268">
        <f>'Извештај за промена во главнина'!I48</f>
        <v>0</v>
      </c>
      <c r="J48" s="268">
        <f>'Извештај за промена во главнина'!J48</f>
        <v>187</v>
      </c>
      <c r="K48" s="268">
        <f>'Извештај за промена во главнина'!K48</f>
        <v>56687</v>
      </c>
      <c r="L48" s="268">
        <f>'Извештај за промена во главнина'!L48</f>
        <v>0</v>
      </c>
      <c r="M48" s="268">
        <f>'Извештај за промена во главнина'!M48</f>
        <v>1317411</v>
      </c>
      <c r="N48" s="268">
        <f>'Извештај за промена во главнина'!N48</f>
        <v>0</v>
      </c>
      <c r="O48" s="268">
        <f>'Извештај за промена во главнина'!O48</f>
        <v>307132</v>
      </c>
      <c r="P48" s="268">
        <f>'Извештај за промена во главнина'!P48</f>
        <v>0</v>
      </c>
      <c r="Q48" s="256">
        <f>'Извештај за промена во главнина'!Q48</f>
        <v>3053910</v>
      </c>
      <c r="R48" s="268">
        <f>'Извештај за промена во главнина'!R48</f>
        <v>0</v>
      </c>
      <c r="S48" s="256">
        <f>'Извештај за промена во главнина'!S48</f>
        <v>3053910</v>
      </c>
      <c r="T48" s="219"/>
    </row>
    <row r="49" spans="1:20">
      <c r="A49" s="260"/>
      <c r="B49" s="255">
        <f>'Извештај за промена во главнина'!B49</f>
        <v>0</v>
      </c>
      <c r="C49" s="256">
        <f>'Извештај за промена во главнина'!C49</f>
        <v>0</v>
      </c>
      <c r="D49" s="256">
        <f>'Извештај за промена во главнина'!D49</f>
        <v>0</v>
      </c>
      <c r="E49" s="268">
        <f>'Извештај за промена во главнина'!E49</f>
        <v>0</v>
      </c>
      <c r="F49" s="268">
        <f>'Извештај за промена во главнина'!F49</f>
        <v>0</v>
      </c>
      <c r="G49" s="268">
        <f>'Извештај за промена во главнина'!G49</f>
        <v>0</v>
      </c>
      <c r="H49" s="268">
        <f>'Извештај за промена во главнина'!H49</f>
        <v>0</v>
      </c>
      <c r="I49" s="268">
        <f>'Извештај за промена во главнина'!I49</f>
        <v>0</v>
      </c>
      <c r="J49" s="268">
        <f>'Извештај за промена во главнина'!J49</f>
        <v>0</v>
      </c>
      <c r="K49" s="268">
        <f>'Извештај за промена во главнина'!K49</f>
        <v>0</v>
      </c>
      <c r="L49" s="268">
        <f>'Извештај за промена во главнина'!L49</f>
        <v>0</v>
      </c>
      <c r="M49" s="268">
        <f>'Извештај за промена во главнина'!M49</f>
        <v>0</v>
      </c>
      <c r="N49" s="268">
        <f>'Извештај за промена во главнина'!N49</f>
        <v>0</v>
      </c>
      <c r="O49" s="268">
        <f>'Извештај за промена во главнина'!O49</f>
        <v>0</v>
      </c>
      <c r="P49" s="268">
        <f>'Извештај за промена во главнина'!P49</f>
        <v>0</v>
      </c>
      <c r="Q49" s="256">
        <f>'Извештај за промена во главнина'!Q49</f>
        <v>0</v>
      </c>
      <c r="R49" s="268">
        <f>'Извештај за промена во главнина'!R49</f>
        <v>0</v>
      </c>
      <c r="S49" s="256">
        <f>'Извештај за промена во главнина'!S49</f>
        <v>0</v>
      </c>
      <c r="T49" s="219"/>
    </row>
    <row r="50" spans="1:20">
      <c r="A50" s="258" t="s">
        <v>395</v>
      </c>
      <c r="B50" s="255">
        <f>'Извештај за промена во главнина'!B50</f>
        <v>0</v>
      </c>
      <c r="C50" s="255">
        <f>'Извештај за промена во главнина'!C50</f>
        <v>0</v>
      </c>
      <c r="D50" s="255">
        <f>'Извештај за промена во главнина'!D50</f>
        <v>0</v>
      </c>
      <c r="E50" s="255">
        <f>'Извештај за промена во главнина'!E50</f>
        <v>0</v>
      </c>
      <c r="F50" s="255">
        <f>'Извештај за промена во главнина'!F50</f>
        <v>0</v>
      </c>
      <c r="G50" s="255">
        <f>'Извештај за промена во главнина'!G50</f>
        <v>7554</v>
      </c>
      <c r="H50" s="255">
        <f>'Извештај за промена во главнина'!H50</f>
        <v>0</v>
      </c>
      <c r="I50" s="255">
        <f>'Извештај за промена во главнина'!I50</f>
        <v>0</v>
      </c>
      <c r="J50" s="255">
        <f>'Извештај за промена во главнина'!J50</f>
        <v>-187</v>
      </c>
      <c r="K50" s="255">
        <f>'Извештај за промена во главнина'!K50</f>
        <v>0</v>
      </c>
      <c r="L50" s="255">
        <f>'Извештај за промена во главнина'!L50</f>
        <v>0</v>
      </c>
      <c r="M50" s="255">
        <f>'Извештај за промена во главнина'!M50</f>
        <v>0</v>
      </c>
      <c r="N50" s="255">
        <f>'Извештај за промена во главнина'!N50</f>
        <v>0</v>
      </c>
      <c r="O50" s="255">
        <f>'Извештај за промена во главнина'!O50</f>
        <v>341256</v>
      </c>
      <c r="P50" s="255">
        <f>'Извештај за промена во главнина'!P50</f>
        <v>0</v>
      </c>
      <c r="Q50" s="255">
        <f>'Извештај за промена во главнина'!Q50</f>
        <v>348623</v>
      </c>
      <c r="R50" s="255">
        <f>'Извештај за промена во главнина'!R50</f>
        <v>0</v>
      </c>
      <c r="S50" s="255">
        <f>'Извештај за промена во главнина'!S50</f>
        <v>348623</v>
      </c>
      <c r="T50" s="219"/>
    </row>
    <row r="51" spans="1:20">
      <c r="A51" s="258" t="s">
        <v>310</v>
      </c>
      <c r="B51" s="255">
        <f>'Извештај за промена во главнина'!B51</f>
        <v>0</v>
      </c>
      <c r="C51" s="255">
        <f>'Извештај за промена во главнина'!C51</f>
        <v>0</v>
      </c>
      <c r="D51" s="255">
        <f>'Извештај за промена во главнина'!D51</f>
        <v>0</v>
      </c>
      <c r="E51" s="255">
        <f>'Извештај за промена во главнина'!E51</f>
        <v>0</v>
      </c>
      <c r="F51" s="255">
        <f>'Извештај за промена во главнина'!F51</f>
        <v>0</v>
      </c>
      <c r="G51" s="255">
        <f>'Извештај за промена во главнина'!G51</f>
        <v>0</v>
      </c>
      <c r="H51" s="255">
        <f>'Извештај за промена во главнина'!H51</f>
        <v>0</v>
      </c>
      <c r="I51" s="255">
        <f>'Извештај за промена во главнина'!I51</f>
        <v>0</v>
      </c>
      <c r="J51" s="255">
        <f>'Извештај за промена во главнина'!J51</f>
        <v>0</v>
      </c>
      <c r="K51" s="255">
        <f>'Извештај за промена во главнина'!K51</f>
        <v>0</v>
      </c>
      <c r="L51" s="255">
        <f>'Извештај за промена во главнина'!L51</f>
        <v>0</v>
      </c>
      <c r="M51" s="255">
        <f>'Извештај за промена во главнина'!M51</f>
        <v>0</v>
      </c>
      <c r="N51" s="255">
        <f>'Извештај за промена во главнина'!N51</f>
        <v>0</v>
      </c>
      <c r="O51" s="255">
        <f>'Извештај за промена во главнина'!O51</f>
        <v>341256</v>
      </c>
      <c r="P51" s="255">
        <f>'Извештај за промена во главнина'!P51</f>
        <v>0</v>
      </c>
      <c r="Q51" s="255">
        <f>'Извештај за промена во главнина'!Q51</f>
        <v>341256</v>
      </c>
      <c r="R51" s="255">
        <f>'Извештај за промена во главнина'!R51</f>
        <v>0</v>
      </c>
      <c r="S51" s="255">
        <f>'Извештај за промена во главнина'!S51</f>
        <v>341256</v>
      </c>
      <c r="T51" s="219"/>
    </row>
    <row r="52" spans="1:20">
      <c r="A52" s="260"/>
      <c r="B52" s="255">
        <f>'Извештај за промена во главнина'!B52</f>
        <v>0</v>
      </c>
      <c r="C52" s="255">
        <f>'Извештај за промена во главнина'!C52</f>
        <v>0</v>
      </c>
      <c r="D52" s="255">
        <f>'Извештај за промена во главнина'!D52</f>
        <v>0</v>
      </c>
      <c r="E52" s="255">
        <f>'Извештај за промена во главнина'!E52</f>
        <v>0</v>
      </c>
      <c r="F52" s="255">
        <f>'Извештај за промена во главнина'!F52</f>
        <v>0</v>
      </c>
      <c r="G52" s="255">
        <f>'Извештај за промена во главнина'!G52</f>
        <v>0</v>
      </c>
      <c r="H52" s="255">
        <f>'Извештај за промена во главнина'!H52</f>
        <v>0</v>
      </c>
      <c r="I52" s="255">
        <f>'Извештај за промена во главнина'!I52</f>
        <v>0</v>
      </c>
      <c r="J52" s="255">
        <f>'Извештај за промена во главнина'!J52</f>
        <v>0</v>
      </c>
      <c r="K52" s="255">
        <f>'Извештај за промена во главнина'!K52</f>
        <v>0</v>
      </c>
      <c r="L52" s="255">
        <f>'Извештај за промена во главнина'!L52</f>
        <v>0</v>
      </c>
      <c r="M52" s="255">
        <f>'Извештај за промена во главнина'!M52</f>
        <v>0</v>
      </c>
      <c r="N52" s="269">
        <f>'Извештај за промена во главнина'!N52</f>
        <v>0</v>
      </c>
      <c r="O52" s="255">
        <f>'Извештај за промена во главнина'!O52</f>
        <v>0</v>
      </c>
      <c r="P52" s="255">
        <f>'Извештај за промена во главнина'!P52</f>
        <v>0</v>
      </c>
      <c r="Q52" s="255">
        <f>'Извештај за промена во главнина'!Q52</f>
        <v>0</v>
      </c>
      <c r="R52" s="255">
        <f>'Извештај за промена во главнина'!R52</f>
        <v>0</v>
      </c>
      <c r="S52" s="255">
        <f>'Извештај за промена во главнина'!S52</f>
        <v>0</v>
      </c>
      <c r="T52" s="219"/>
    </row>
    <row r="53" spans="1:20">
      <c r="A53" s="258" t="s">
        <v>394</v>
      </c>
      <c r="B53" s="255">
        <f>'Извештај за промена во главнина'!B53</f>
        <v>0</v>
      </c>
      <c r="C53" s="255">
        <f>'Извештај за промена во главнина'!C53</f>
        <v>0</v>
      </c>
      <c r="D53" s="255">
        <f>'Извештај за промена во главнина'!D53</f>
        <v>0</v>
      </c>
      <c r="E53" s="255">
        <f>'Извештај за промена во главнина'!E53</f>
        <v>0</v>
      </c>
      <c r="F53" s="255">
        <f>'Извештај за промена во главнина'!F53</f>
        <v>0</v>
      </c>
      <c r="G53" s="255">
        <f>'Извештај за промена во главнина'!G53</f>
        <v>7554</v>
      </c>
      <c r="H53" s="255">
        <f>'Извештај за промена во главнина'!H53</f>
        <v>0</v>
      </c>
      <c r="I53" s="255">
        <f>'Извештај за промена во главнина'!I53</f>
        <v>0</v>
      </c>
      <c r="J53" s="255">
        <f>'Извештај за промена во главнина'!J53</f>
        <v>-187</v>
      </c>
      <c r="K53" s="255">
        <f>'Извештај за промена во главнина'!K53</f>
        <v>0</v>
      </c>
      <c r="L53" s="255">
        <f>'Извештај за промена во главнина'!L53</f>
        <v>0</v>
      </c>
      <c r="M53" s="255">
        <f>'Извештај за промена во главнина'!M53</f>
        <v>0</v>
      </c>
      <c r="N53" s="269">
        <f>'Извештај за промена во главнина'!N53</f>
        <v>0</v>
      </c>
      <c r="O53" s="255">
        <f>'Извештај за промена во главнина'!O53</f>
        <v>0</v>
      </c>
      <c r="P53" s="255">
        <f>'Извештај за промена во главнина'!P53</f>
        <v>0</v>
      </c>
      <c r="Q53" s="255">
        <f>'Извештај за промена во главнина'!Q53</f>
        <v>7367</v>
      </c>
      <c r="R53" s="255">
        <f>'Извештај за промена во главнина'!R53</f>
        <v>0</v>
      </c>
      <c r="S53" s="255">
        <f>'Извештај за промена во главнина'!S53</f>
        <v>7367</v>
      </c>
      <c r="T53" s="219"/>
    </row>
    <row r="54" spans="1:20">
      <c r="A54" s="257" t="s">
        <v>461</v>
      </c>
      <c r="B54" s="270">
        <f>'Извештај за промена во главнина'!B54</f>
        <v>0</v>
      </c>
      <c r="C54" s="270">
        <f>'Извештај за промена во главнина'!C54</f>
        <v>0</v>
      </c>
      <c r="D54" s="270">
        <f>'Извештај за промена во главнина'!D54</f>
        <v>0</v>
      </c>
      <c r="E54" s="270">
        <f>'Извештај за промена во главнина'!E54</f>
        <v>0</v>
      </c>
      <c r="F54" s="270">
        <f>'Извештај за промена во главнина'!F54</f>
        <v>0</v>
      </c>
      <c r="G54" s="270">
        <f>'Извештај за промена во главнина'!G54</f>
        <v>0</v>
      </c>
      <c r="H54" s="270">
        <f>'Извештај за промена во главнина'!H54</f>
        <v>0</v>
      </c>
      <c r="I54" s="270">
        <f>'Извештај за промена во главнина'!I54</f>
        <v>0</v>
      </c>
      <c r="J54" s="270">
        <f>'Извештај за промена во главнина'!J54</f>
        <v>0</v>
      </c>
      <c r="K54" s="270">
        <f>'Извештај за промена во главнина'!K54</f>
        <v>0</v>
      </c>
      <c r="L54" s="270">
        <f>'Извештај за промена во главнина'!L54</f>
        <v>0</v>
      </c>
      <c r="M54" s="270">
        <f>'Извештај за промена во главнина'!M54</f>
        <v>0</v>
      </c>
      <c r="N54" s="270">
        <f>'Извештај за промена во главнина'!N54</f>
        <v>0</v>
      </c>
      <c r="O54" s="270">
        <f>'Извештај за промена во главнина'!O54</f>
        <v>0</v>
      </c>
      <c r="P54" s="270">
        <f>'Извештај за промена во главнина'!P54</f>
        <v>0</v>
      </c>
      <c r="Q54" s="270">
        <f>'Извештај за промена во главнина'!Q54</f>
        <v>0</v>
      </c>
      <c r="R54" s="270">
        <f>'Извештај за промена во главнина'!R54</f>
        <v>0</v>
      </c>
      <c r="S54" s="270">
        <f>'Извештај за промена во главнина'!S54</f>
        <v>0</v>
      </c>
    </row>
    <row r="55" spans="1:20">
      <c r="A55" s="258" t="s">
        <v>462</v>
      </c>
      <c r="B55" s="270">
        <f>'Извештај за промена во главнина'!B55</f>
        <v>0</v>
      </c>
      <c r="C55" s="270">
        <f>'Извештај за промена во главнина'!C55</f>
        <v>0</v>
      </c>
      <c r="D55" s="270">
        <f>'Извештај за промена во главнина'!D55</f>
        <v>0</v>
      </c>
      <c r="E55" s="270">
        <f>'Извештај за промена во главнина'!E55</f>
        <v>0</v>
      </c>
      <c r="F55" s="270">
        <f>'Извештај за промена во главнина'!F55</f>
        <v>0</v>
      </c>
      <c r="G55" s="270">
        <f>'Извештај за промена во главнина'!G55</f>
        <v>0</v>
      </c>
      <c r="H55" s="270">
        <f>'Извештај за промена во главнина'!H55</f>
        <v>0</v>
      </c>
      <c r="I55" s="270">
        <f>'Извештај за промена во главнина'!I55</f>
        <v>0</v>
      </c>
      <c r="J55" s="270">
        <f>'Извештај за промена во главнина'!J55</f>
        <v>0</v>
      </c>
      <c r="K55" s="270">
        <f>'Извештај за промена во главнина'!K55</f>
        <v>0</v>
      </c>
      <c r="L55" s="270">
        <f>'Извештај за промена во главнина'!L55</f>
        <v>0</v>
      </c>
      <c r="M55" s="270">
        <f>'Извештај за промена во главнина'!M55</f>
        <v>0</v>
      </c>
      <c r="N55" s="270">
        <f>'Извештај за промена во главнина'!N55</f>
        <v>0</v>
      </c>
      <c r="O55" s="270">
        <f>'Извештај за промена во главнина'!O55</f>
        <v>0</v>
      </c>
      <c r="P55" s="270">
        <f>'Извештај за промена во главнина'!P55</f>
        <v>0</v>
      </c>
      <c r="Q55" s="270">
        <f>'Извештај за промена во главнина'!Q55</f>
        <v>0</v>
      </c>
      <c r="R55" s="270">
        <f>'Извештај за промена во главнина'!R55</f>
        <v>0</v>
      </c>
      <c r="S55" s="270">
        <f>'Извештај за промена во главнина'!S55</f>
        <v>0</v>
      </c>
    </row>
    <row r="56" spans="1:20">
      <c r="A56" s="259" t="s">
        <v>468</v>
      </c>
      <c r="B56" s="270">
        <f>'Извештај за промена во главнина'!B56</f>
        <v>0</v>
      </c>
      <c r="C56" s="270">
        <f>'Извештај за промена во главнина'!C56</f>
        <v>0</v>
      </c>
      <c r="D56" s="270">
        <f>'Извештај за промена во главнина'!D56</f>
        <v>0</v>
      </c>
      <c r="E56" s="270">
        <f>'Извештај за промена во главнина'!E56</f>
        <v>0</v>
      </c>
      <c r="F56" s="270">
        <f>'Извештај за промена во главнина'!F56</f>
        <v>0</v>
      </c>
      <c r="G56" s="270">
        <f>'Извештај за промена во главнина'!G56</f>
        <v>0</v>
      </c>
      <c r="H56" s="270">
        <f>'Извештај за промена во главнина'!H56</f>
        <v>0</v>
      </c>
      <c r="I56" s="270">
        <f>'Извештај за промена во главнина'!I56</f>
        <v>0</v>
      </c>
      <c r="J56" s="270">
        <f>'Извештај за промена во главнина'!J56</f>
        <v>0</v>
      </c>
      <c r="K56" s="270">
        <f>'Извештај за промена во главнина'!K56</f>
        <v>0</v>
      </c>
      <c r="L56" s="270">
        <f>'Извештај за промена во главнина'!L56</f>
        <v>0</v>
      </c>
      <c r="M56" s="270">
        <f>'Извештај за промена во главнина'!M56</f>
        <v>0</v>
      </c>
      <c r="N56" s="270">
        <f>'Извештај за промена во главнина'!N56</f>
        <v>0</v>
      </c>
      <c r="O56" s="270">
        <f>'Извештај за промена во главнина'!O56</f>
        <v>0</v>
      </c>
      <c r="P56" s="270">
        <f>'Извештај за промена во главнина'!P56</f>
        <v>0</v>
      </c>
      <c r="Q56" s="270">
        <f>'Извештај за промена во главнина'!Q56</f>
        <v>0</v>
      </c>
      <c r="R56" s="270">
        <f>'Извештај за промена во главнина'!R56</f>
        <v>0</v>
      </c>
      <c r="S56" s="270">
        <f>'Извештај за промена во главнина'!S56</f>
        <v>0</v>
      </c>
    </row>
    <row r="57" spans="1:20">
      <c r="A57" s="259" t="s">
        <v>487</v>
      </c>
      <c r="B57" s="270">
        <f>'Извештај за промена во главнина'!B57</f>
        <v>0</v>
      </c>
      <c r="C57" s="270">
        <f>'Извештај за промена во главнина'!C57</f>
        <v>0</v>
      </c>
      <c r="D57" s="270">
        <f>'Извештај за промена во главнина'!D57</f>
        <v>0</v>
      </c>
      <c r="E57" s="270">
        <f>'Извештај за промена во главнина'!E57</f>
        <v>0</v>
      </c>
      <c r="F57" s="270">
        <f>'Извештај за промена во главнина'!F57</f>
        <v>0</v>
      </c>
      <c r="G57" s="270">
        <f>'Извештај за промена во главнина'!G57</f>
        <v>0</v>
      </c>
      <c r="H57" s="270">
        <f>'Извештај за промена во главнина'!H57</f>
        <v>0</v>
      </c>
      <c r="I57" s="270">
        <f>'Извештај за промена во главнина'!I57</f>
        <v>0</v>
      </c>
      <c r="J57" s="270">
        <f>'Извештај за промена во главнина'!J57</f>
        <v>0</v>
      </c>
      <c r="K57" s="270">
        <f>'Извештај за промена во главнина'!K57</f>
        <v>0</v>
      </c>
      <c r="L57" s="270">
        <f>'Извештај за промена во главнина'!L57</f>
        <v>0</v>
      </c>
      <c r="M57" s="270">
        <f>'Извештај за промена во главнина'!M57</f>
        <v>0</v>
      </c>
      <c r="N57" s="270">
        <f>'Извештај за промена во главнина'!N57</f>
        <v>0</v>
      </c>
      <c r="O57" s="270">
        <f>'Извештај за промена во главнина'!O57</f>
        <v>0</v>
      </c>
      <c r="P57" s="270">
        <f>'Извештај за промена во главнина'!P57</f>
        <v>0</v>
      </c>
      <c r="Q57" s="270">
        <f>'Извештај за промена во главнина'!Q57</f>
        <v>0</v>
      </c>
      <c r="R57" s="270">
        <f>'Извештај за промена во главнина'!R57</f>
        <v>0</v>
      </c>
      <c r="S57" s="270">
        <f>'Извештај за промена во главнина'!S57</f>
        <v>0</v>
      </c>
    </row>
    <row r="58" spans="1:20">
      <c r="A58" s="259" t="s">
        <v>465</v>
      </c>
      <c r="B58" s="270">
        <f>'Извештај за промена во главнина'!B58</f>
        <v>0</v>
      </c>
      <c r="C58" s="270">
        <f>'Извештај за промена во главнина'!C58</f>
        <v>0</v>
      </c>
      <c r="D58" s="270">
        <f>'Извештај за промена во главнина'!D58</f>
        <v>0</v>
      </c>
      <c r="E58" s="270">
        <f>'Извештај за промена во главнина'!E58</f>
        <v>0</v>
      </c>
      <c r="F58" s="270">
        <f>'Извештај за промена во главнина'!F58</f>
        <v>0</v>
      </c>
      <c r="G58" s="270">
        <f>'Извештај за промена во главнина'!G58</f>
        <v>0</v>
      </c>
      <c r="H58" s="270">
        <f>'Извештај за промена во главнина'!H58</f>
        <v>0</v>
      </c>
      <c r="I58" s="270">
        <f>'Извештај за промена во главнина'!I58</f>
        <v>0</v>
      </c>
      <c r="J58" s="270">
        <f>'Извештај за промена во главнина'!J58</f>
        <v>0</v>
      </c>
      <c r="K58" s="270">
        <f>'Извештај за промена во главнина'!K58</f>
        <v>0</v>
      </c>
      <c r="L58" s="270">
        <f>'Извештај за промена во главнина'!L58</f>
        <v>0</v>
      </c>
      <c r="M58" s="270">
        <f>'Извештај за промена во главнина'!M58</f>
        <v>0</v>
      </c>
      <c r="N58" s="270">
        <f>'Извештај за промена во главнина'!N58</f>
        <v>0</v>
      </c>
      <c r="O58" s="270">
        <f>'Извештај за промена во главнина'!O58</f>
        <v>0</v>
      </c>
      <c r="P58" s="270">
        <f>'Извештај за промена во главнина'!P58</f>
        <v>0</v>
      </c>
      <c r="Q58" s="270">
        <f>'Извештај за промена во главнина'!Q58</f>
        <v>0</v>
      </c>
      <c r="R58" s="270">
        <f>'Извештај за промена во главнина'!R58</f>
        <v>0</v>
      </c>
      <c r="S58" s="270">
        <f>'Извештај за промена во главнина'!S58</f>
        <v>0</v>
      </c>
    </row>
    <row r="59" spans="1:20">
      <c r="A59" s="259" t="s">
        <v>466</v>
      </c>
      <c r="B59" s="270">
        <f>'Извештај за промена во главнина'!B59</f>
        <v>0</v>
      </c>
      <c r="C59" s="270">
        <f>'Извештај за промена во главнина'!C59</f>
        <v>0</v>
      </c>
      <c r="D59" s="270">
        <f>'Извештај за промена во главнина'!D59</f>
        <v>0</v>
      </c>
      <c r="E59" s="270">
        <f>'Извештај за промена во главнина'!E59</f>
        <v>0</v>
      </c>
      <c r="F59" s="270">
        <f>'Извештај за промена во главнина'!F59</f>
        <v>0</v>
      </c>
      <c r="G59" s="270">
        <f>'Извештај за промена во главнина'!G59</f>
        <v>0</v>
      </c>
      <c r="H59" s="270">
        <f>'Извештај за промена во главнина'!H59</f>
        <v>0</v>
      </c>
      <c r="I59" s="270">
        <f>'Извештај за промена во главнина'!I59</f>
        <v>0</v>
      </c>
      <c r="J59" s="270">
        <f>'Извештај за промена во главнина'!J59</f>
        <v>0</v>
      </c>
      <c r="K59" s="270">
        <f>'Извештај за промена во главнина'!K59</f>
        <v>0</v>
      </c>
      <c r="L59" s="270">
        <f>'Извештај за промена во главнина'!L59</f>
        <v>0</v>
      </c>
      <c r="M59" s="270">
        <f>'Извештај за промена во главнина'!M59</f>
        <v>0</v>
      </c>
      <c r="N59" s="270">
        <f>'Извештај за промена во главнина'!N59</f>
        <v>0</v>
      </c>
      <c r="O59" s="270">
        <f>'Извештај за промена во главнина'!O59</f>
        <v>0</v>
      </c>
      <c r="P59" s="270">
        <f>'Извештај за промена во главнина'!P59</f>
        <v>0</v>
      </c>
      <c r="Q59" s="270">
        <f>'Извештај за промена во главнина'!Q59</f>
        <v>0</v>
      </c>
      <c r="R59" s="270">
        <f>'Извештај за промена во главнина'!R59</f>
        <v>0</v>
      </c>
      <c r="S59" s="270">
        <f>'Извештај за промена во главнина'!S59</f>
        <v>0</v>
      </c>
    </row>
    <row r="60" spans="1:20">
      <c r="A60" s="259" t="s">
        <v>467</v>
      </c>
      <c r="B60" s="270">
        <f>'Извештај за промена во главнина'!B60</f>
        <v>0</v>
      </c>
      <c r="C60" s="270">
        <f>'Извештај за промена во главнина'!C60</f>
        <v>0</v>
      </c>
      <c r="D60" s="270">
        <f>'Извештај за промена во главнина'!D60</f>
        <v>0</v>
      </c>
      <c r="E60" s="270">
        <f>'Извештај за промена во главнина'!E60</f>
        <v>0</v>
      </c>
      <c r="F60" s="270">
        <f>'Извештај за промена во главнина'!F60</f>
        <v>0</v>
      </c>
      <c r="G60" s="270">
        <f>'Извештај за промена во главнина'!G60</f>
        <v>0</v>
      </c>
      <c r="H60" s="270">
        <f>'Извештај за промена во главнина'!H60</f>
        <v>0</v>
      </c>
      <c r="I60" s="270">
        <f>'Извештај за промена во главнина'!I60</f>
        <v>0</v>
      </c>
      <c r="J60" s="270">
        <f>'Извештај за промена во главнина'!J60</f>
        <v>0</v>
      </c>
      <c r="K60" s="270">
        <f>'Извештај за промена во главнина'!K60</f>
        <v>0</v>
      </c>
      <c r="L60" s="270">
        <f>'Извештај за промена во главнина'!L60</f>
        <v>0</v>
      </c>
      <c r="M60" s="270">
        <f>'Извештај за промена во главнина'!M60</f>
        <v>0</v>
      </c>
      <c r="N60" s="270">
        <f>'Извештај за промена во главнина'!N60</f>
        <v>0</v>
      </c>
      <c r="O60" s="270">
        <f>'Извештај за промена во главнина'!O60</f>
        <v>0</v>
      </c>
      <c r="P60" s="270">
        <f>'Извештај за промена во главнина'!P60</f>
        <v>0</v>
      </c>
      <c r="Q60" s="270">
        <f>'Извештај за промена во главнина'!Q60</f>
        <v>0</v>
      </c>
      <c r="R60" s="270">
        <f>'Извештај за промена во главнина'!R60</f>
        <v>0</v>
      </c>
      <c r="S60" s="270">
        <f>'Извештај за промена во главнина'!S60</f>
        <v>0</v>
      </c>
    </row>
    <row r="61" spans="1:20">
      <c r="A61" s="259" t="s">
        <v>468</v>
      </c>
      <c r="B61" s="270">
        <f>'Извештај за промена во главнина'!B61</f>
        <v>0</v>
      </c>
      <c r="C61" s="270">
        <f>'Извештај за промена во главнина'!C61</f>
        <v>0</v>
      </c>
      <c r="D61" s="270">
        <f>'Извештај за промена во главнина'!D61</f>
        <v>0</v>
      </c>
      <c r="E61" s="270">
        <f>'Извештај за промена во главнина'!E61</f>
        <v>0</v>
      </c>
      <c r="F61" s="270">
        <f>'Извештај за промена во главнина'!F61</f>
        <v>0</v>
      </c>
      <c r="G61" s="270">
        <f>'Извештај за промена во главнина'!G61</f>
        <v>0</v>
      </c>
      <c r="H61" s="270">
        <f>'Извештај за промена во главнина'!H61</f>
        <v>0</v>
      </c>
      <c r="I61" s="270">
        <f>'Извештај за промена во главнина'!I61</f>
        <v>0</v>
      </c>
      <c r="J61" s="270">
        <f>'Извештај за промена во главнина'!J61</f>
        <v>0</v>
      </c>
      <c r="K61" s="270">
        <f>'Извештај за промена во главнина'!K61</f>
        <v>0</v>
      </c>
      <c r="L61" s="270">
        <f>'Извештај за промена во главнина'!L61</f>
        <v>0</v>
      </c>
      <c r="M61" s="270">
        <f>'Извештај за промена во главнина'!M61</f>
        <v>0</v>
      </c>
      <c r="N61" s="270">
        <f>'Извештај за промена во главнина'!N61</f>
        <v>0</v>
      </c>
      <c r="O61" s="270">
        <f>'Извештај за промена во главнина'!O61</f>
        <v>0</v>
      </c>
      <c r="P61" s="270">
        <f>'Извештај за промена во главнина'!P61</f>
        <v>0</v>
      </c>
      <c r="Q61" s="270">
        <f>'Извештај за промена во главнина'!Q61</f>
        <v>0</v>
      </c>
      <c r="R61" s="270">
        <f>'Извештај за промена во главнина'!R61</f>
        <v>0</v>
      </c>
      <c r="S61" s="270">
        <f>'Извештај за промена во главнина'!S61</f>
        <v>0</v>
      </c>
    </row>
    <row r="62" spans="1:20">
      <c r="A62" s="259" t="s">
        <v>469</v>
      </c>
      <c r="B62" s="270">
        <f>'Извештај за промена во главнина'!B62</f>
        <v>0</v>
      </c>
      <c r="C62" s="270">
        <f>'Извештај за промена во главнина'!C62</f>
        <v>0</v>
      </c>
      <c r="D62" s="270">
        <f>'Извештај за промена во главнина'!D62</f>
        <v>0</v>
      </c>
      <c r="E62" s="270">
        <f>'Извештај за промена во главнина'!E62</f>
        <v>0</v>
      </c>
      <c r="F62" s="270">
        <f>'Извештај за промена во главнина'!F62</f>
        <v>0</v>
      </c>
      <c r="G62" s="270">
        <f>'Извештај за промена во главнина'!G62</f>
        <v>0</v>
      </c>
      <c r="H62" s="270">
        <f>'Извештај за промена во главнина'!H62</f>
        <v>0</v>
      </c>
      <c r="I62" s="270">
        <f>'Извештај за промена во главнина'!I62</f>
        <v>0</v>
      </c>
      <c r="J62" s="270">
        <f>'Извештај за промена во главнина'!J62</f>
        <v>0</v>
      </c>
      <c r="K62" s="270">
        <f>'Извештај за промена во главнина'!K62</f>
        <v>0</v>
      </c>
      <c r="L62" s="270">
        <f>'Извештај за промена во главнина'!L62</f>
        <v>0</v>
      </c>
      <c r="M62" s="270">
        <f>'Извештај за промена во главнина'!M62</f>
        <v>0</v>
      </c>
      <c r="N62" s="270">
        <f>'Извештај за промена во главнина'!N62</f>
        <v>0</v>
      </c>
      <c r="O62" s="270">
        <f>'Извештај за промена во главнина'!O62</f>
        <v>0</v>
      </c>
      <c r="P62" s="270">
        <f>'Извештај за промена во главнина'!P62</f>
        <v>0</v>
      </c>
      <c r="Q62" s="270">
        <f>'Извештај за промена во главнина'!Q62</f>
        <v>0</v>
      </c>
      <c r="R62" s="270">
        <f>'Извештај за промена во главнина'!R62</f>
        <v>0</v>
      </c>
      <c r="S62" s="270">
        <f>'Извештај за промена во главнина'!S62</f>
        <v>0</v>
      </c>
    </row>
    <row r="63" spans="1:20" ht="25.5">
      <c r="A63" s="257" t="s">
        <v>470</v>
      </c>
      <c r="B63" s="270">
        <f>'Извештај за промена во главнина'!B63</f>
        <v>0</v>
      </c>
      <c r="C63" s="270">
        <f>'Извештај за промена во главнина'!C63</f>
        <v>0</v>
      </c>
      <c r="D63" s="270">
        <f>'Извештај за промена во главнина'!D63</f>
        <v>0</v>
      </c>
      <c r="E63" s="270">
        <f>'Извештај за промена во главнина'!E63</f>
        <v>0</v>
      </c>
      <c r="F63" s="270">
        <f>'Извештај за промена во главнина'!F63</f>
        <v>0</v>
      </c>
      <c r="G63" s="270">
        <f>'Извештај за промена во главнина'!G63</f>
        <v>0</v>
      </c>
      <c r="H63" s="270">
        <f>'Извештај за промена во главнина'!H63</f>
        <v>0</v>
      </c>
      <c r="I63" s="270">
        <f>'Извештај за промена во главнина'!I63</f>
        <v>0</v>
      </c>
      <c r="J63" s="270">
        <f>'Извештај за промена во главнина'!J63</f>
        <v>0</v>
      </c>
      <c r="K63" s="270">
        <f>'Извештај за промена во главнина'!K63</f>
        <v>0</v>
      </c>
      <c r="L63" s="270">
        <f>'Извештај за промена во главнина'!L63</f>
        <v>0</v>
      </c>
      <c r="M63" s="270">
        <f>'Извештај за промена во главнина'!M63</f>
        <v>0</v>
      </c>
      <c r="N63" s="270">
        <f>'Извештај за промена во главнина'!N63</f>
        <v>0</v>
      </c>
      <c r="O63" s="270">
        <f>'Извештај за промена во главнина'!O63</f>
        <v>0</v>
      </c>
      <c r="P63" s="270">
        <f>'Извештај за промена во главнина'!P63</f>
        <v>0</v>
      </c>
      <c r="Q63" s="270">
        <f>'Извештај за промена во главнина'!Q63</f>
        <v>0</v>
      </c>
      <c r="R63" s="270">
        <f>'Извештај за промена во главнина'!R63</f>
        <v>0</v>
      </c>
      <c r="S63" s="270">
        <f>'Извештај за промена во главнина'!S63</f>
        <v>0</v>
      </c>
    </row>
    <row r="64" spans="1:20" ht="25.5">
      <c r="A64" s="257" t="s">
        <v>471</v>
      </c>
      <c r="B64" s="270">
        <f>'Извештај за промена во главнина'!B64</f>
        <v>0</v>
      </c>
      <c r="C64" s="270">
        <f>'Извештај за промена во главнина'!C64</f>
        <v>0</v>
      </c>
      <c r="D64" s="270">
        <f>'Извештај за промена во главнина'!D64</f>
        <v>0</v>
      </c>
      <c r="E64" s="270">
        <f>'Извештај за промена во главнина'!E64</f>
        <v>0</v>
      </c>
      <c r="F64" s="270">
        <f>'Извештај за промена во главнина'!F64</f>
        <v>0</v>
      </c>
      <c r="G64" s="270">
        <f>'Извештај за промена во главнина'!G64</f>
        <v>0</v>
      </c>
      <c r="H64" s="270">
        <f>'Извештај за промена во главнина'!H64</f>
        <v>0</v>
      </c>
      <c r="I64" s="270">
        <f>'Извештај за промена во главнина'!I64</f>
        <v>0</v>
      </c>
      <c r="J64" s="270">
        <f>'Извештај за промена во главнина'!J64</f>
        <v>0</v>
      </c>
      <c r="K64" s="270">
        <f>'Извештај за промена во главнина'!K64</f>
        <v>0</v>
      </c>
      <c r="L64" s="270">
        <f>'Извештај за промена во главнина'!L64</f>
        <v>0</v>
      </c>
      <c r="M64" s="270">
        <f>'Извештај за промена во главнина'!M64</f>
        <v>0</v>
      </c>
      <c r="N64" s="270">
        <f>'Извештај за промена во главнина'!N64</f>
        <v>0</v>
      </c>
      <c r="O64" s="270">
        <f>'Извештај за промена во главнина'!O64</f>
        <v>0</v>
      </c>
      <c r="P64" s="270">
        <f>'Извештај за промена во главнина'!P64</f>
        <v>0</v>
      </c>
      <c r="Q64" s="270">
        <f>'Извештај за промена во главнина'!Q64</f>
        <v>0</v>
      </c>
      <c r="R64" s="270">
        <f>'Извештај за промена во главнина'!R64</f>
        <v>0</v>
      </c>
      <c r="S64" s="270">
        <f>'Извештај за промена во главнина'!S64</f>
        <v>0</v>
      </c>
    </row>
    <row r="65" spans="1:19">
      <c r="A65" s="257" t="s">
        <v>472</v>
      </c>
      <c r="B65" s="270">
        <f>'Извештај за промена во главнина'!B65</f>
        <v>0</v>
      </c>
      <c r="C65" s="270">
        <f>'Извештај за промена во главнина'!C65</f>
        <v>0</v>
      </c>
      <c r="D65" s="270">
        <f>'Извештај за промена во главнина'!D65</f>
        <v>0</v>
      </c>
      <c r="E65" s="270">
        <f>'Извештај за промена во главнина'!E65</f>
        <v>0</v>
      </c>
      <c r="F65" s="270">
        <f>'Извештај за промена во главнина'!F65</f>
        <v>0</v>
      </c>
      <c r="G65" s="270">
        <f>'Извештај за промена во главнина'!G65</f>
        <v>0</v>
      </c>
      <c r="H65" s="270">
        <f>'Извештај за промена во главнина'!H65</f>
        <v>0</v>
      </c>
      <c r="I65" s="270">
        <f>'Извештај за промена во главнина'!I65</f>
        <v>0</v>
      </c>
      <c r="J65" s="270">
        <f>'Извештај за промена во главнина'!J65</f>
        <v>0</v>
      </c>
      <c r="K65" s="270">
        <f>'Извештај за промена во главнина'!K65</f>
        <v>0</v>
      </c>
      <c r="L65" s="270">
        <f>'Извештај за промена во главнина'!L65</f>
        <v>0</v>
      </c>
      <c r="M65" s="270">
        <f>'Извештај за промена во главнина'!M65</f>
        <v>0</v>
      </c>
      <c r="N65" s="270">
        <f>'Извештај за промена во главнина'!N65</f>
        <v>0</v>
      </c>
      <c r="O65" s="270">
        <f>'Извештај за промена во главнина'!O65</f>
        <v>0</v>
      </c>
      <c r="P65" s="270">
        <f>'Извештај за промена во главнина'!P65</f>
        <v>0</v>
      </c>
      <c r="Q65" s="270">
        <f>'Извештај за промена во главнина'!Q65</f>
        <v>0</v>
      </c>
      <c r="R65" s="270">
        <f>'Извештај за промена во главнина'!R65</f>
        <v>0</v>
      </c>
      <c r="S65" s="270">
        <f>'Извештај за промена во главнина'!S65</f>
        <v>0</v>
      </c>
    </row>
    <row r="66" spans="1:19">
      <c r="A66" s="257" t="s">
        <v>473</v>
      </c>
      <c r="B66" s="270">
        <f>'Извештај за промена во главнина'!B66</f>
        <v>0</v>
      </c>
      <c r="C66" s="270">
        <f>'Извештај за промена во главнина'!C66</f>
        <v>0</v>
      </c>
      <c r="D66" s="270">
        <f>'Извештај за промена во главнина'!D66</f>
        <v>0</v>
      </c>
      <c r="E66" s="270">
        <f>'Извештај за промена во главнина'!E66</f>
        <v>0</v>
      </c>
      <c r="F66" s="270">
        <f>'Извештај за промена во главнина'!F66</f>
        <v>0</v>
      </c>
      <c r="G66" s="270">
        <f>'Извештај за промена во главнина'!G66</f>
        <v>0</v>
      </c>
      <c r="H66" s="270">
        <f>'Извештај за промена во главнина'!H66</f>
        <v>0</v>
      </c>
      <c r="I66" s="270">
        <f>'Извештај за промена во главнина'!I66</f>
        <v>0</v>
      </c>
      <c r="J66" s="270">
        <f>'Извештај за промена во главнина'!J66</f>
        <v>0</v>
      </c>
      <c r="K66" s="270">
        <f>'Извештај за промена во главнина'!K66</f>
        <v>0</v>
      </c>
      <c r="L66" s="270">
        <f>'Извештај за промена во главнина'!L66</f>
        <v>0</v>
      </c>
      <c r="M66" s="270">
        <f>'Извештај за промена во главнина'!M66</f>
        <v>0</v>
      </c>
      <c r="N66" s="270">
        <f>'Извештај за промена во главнина'!N66</f>
        <v>0</v>
      </c>
      <c r="O66" s="270">
        <f>'Извештај за промена во главнина'!O66</f>
        <v>0</v>
      </c>
      <c r="P66" s="270">
        <f>'Извештај за промена во главнина'!P66</f>
        <v>0</v>
      </c>
      <c r="Q66" s="270">
        <f>'Извештај за промена во главнина'!Q66</f>
        <v>0</v>
      </c>
      <c r="R66" s="270">
        <f>'Извештај за промена во главнина'!R66</f>
        <v>0</v>
      </c>
      <c r="S66" s="270">
        <f>'Извештај за промена во главнина'!S66</f>
        <v>0</v>
      </c>
    </row>
    <row r="67" spans="1:19" ht="25.5">
      <c r="A67" s="257" t="s">
        <v>373</v>
      </c>
      <c r="B67" s="270">
        <f>'Извештај за промена во главнина'!B67</f>
        <v>0</v>
      </c>
      <c r="C67" s="270">
        <f>'Извештај за промена во главнина'!C67</f>
        <v>0</v>
      </c>
      <c r="D67" s="270">
        <f>'Извештај за промена во главнина'!D67</f>
        <v>0</v>
      </c>
      <c r="E67" s="270">
        <f>'Извештај за промена во главнина'!E67</f>
        <v>0</v>
      </c>
      <c r="F67" s="270">
        <f>'Извештај за промена во главнина'!F67</f>
        <v>0</v>
      </c>
      <c r="G67" s="270">
        <f>'Извештај за промена во главнина'!G67</f>
        <v>0</v>
      </c>
      <c r="H67" s="270">
        <f>'Извештај за промена во главнина'!H67</f>
        <v>0</v>
      </c>
      <c r="I67" s="270">
        <f>'Извештај за промена во главнина'!I67</f>
        <v>0</v>
      </c>
      <c r="J67" s="270">
        <f>'Извештај за промена во главнина'!J67</f>
        <v>0</v>
      </c>
      <c r="K67" s="270">
        <f>'Извештај за промена во главнина'!K67</f>
        <v>0</v>
      </c>
      <c r="L67" s="270">
        <f>'Извештај за промена во главнина'!L67</f>
        <v>0</v>
      </c>
      <c r="M67" s="270">
        <f>'Извештај за промена во главнина'!M67</f>
        <v>0</v>
      </c>
      <c r="N67" s="270">
        <f>'Извештај за промена во главнина'!N67</f>
        <v>0</v>
      </c>
      <c r="O67" s="270">
        <f>'Извештај за промена во главнина'!O67</f>
        <v>0</v>
      </c>
      <c r="P67" s="270">
        <f>'Извештај за промена во главнина'!P67</f>
        <v>0</v>
      </c>
      <c r="Q67" s="270">
        <f>'Извештај за промена во главнина'!Q67</f>
        <v>0</v>
      </c>
      <c r="R67" s="270">
        <f>'Извештај за промена во главнина'!R67</f>
        <v>0</v>
      </c>
      <c r="S67" s="270">
        <f>'Извештај за промена во главнина'!S67</f>
        <v>0</v>
      </c>
    </row>
    <row r="68" spans="1:19" ht="25.5">
      <c r="A68" s="257" t="s">
        <v>474</v>
      </c>
      <c r="B68" s="270">
        <f>'Извештај за промена во главнина'!B68</f>
        <v>0</v>
      </c>
      <c r="C68" s="270">
        <f>'Извештај за промена во главнина'!C68</f>
        <v>0</v>
      </c>
      <c r="D68" s="270">
        <f>'Извештај за промена во главнина'!D68</f>
        <v>0</v>
      </c>
      <c r="E68" s="270">
        <f>'Извештај за промена во главнина'!E68</f>
        <v>0</v>
      </c>
      <c r="F68" s="270">
        <f>'Извештај за промена во главнина'!F68</f>
        <v>0</v>
      </c>
      <c r="G68" s="270">
        <f>'Извештај за промена во главнина'!G68</f>
        <v>7554</v>
      </c>
      <c r="H68" s="270">
        <f>'Извештај за промена во главнина'!H68</f>
        <v>0</v>
      </c>
      <c r="I68" s="270">
        <f>'Извештај за промена во главнина'!I68</f>
        <v>0</v>
      </c>
      <c r="J68" s="270">
        <f>'Извештај за промена во главнина'!J68</f>
        <v>-187</v>
      </c>
      <c r="K68" s="270">
        <f>'Извештај за промена во главнина'!K68</f>
        <v>0</v>
      </c>
      <c r="L68" s="270">
        <f>'Извештај за промена во главнина'!L68</f>
        <v>0</v>
      </c>
      <c r="M68" s="270">
        <f>'Извештај за промена во главнина'!M68</f>
        <v>0</v>
      </c>
      <c r="N68" s="270">
        <f>'Извештај за промена во главнина'!N68</f>
        <v>0</v>
      </c>
      <c r="O68" s="270">
        <f>'Извештај за промена во главнина'!O68</f>
        <v>0</v>
      </c>
      <c r="P68" s="270">
        <f>'Извештај за промена во главнина'!P68</f>
        <v>0</v>
      </c>
      <c r="Q68" s="270">
        <f>'Извештај за промена во главнина'!Q68</f>
        <v>7367</v>
      </c>
      <c r="R68" s="270">
        <f>'Извештај за промена во главнина'!R68</f>
        <v>0</v>
      </c>
      <c r="S68" s="270">
        <f>'Извештај за промена во главнина'!S68</f>
        <v>7367</v>
      </c>
    </row>
    <row r="69" spans="1:19">
      <c r="A69" s="262" t="s">
        <v>427</v>
      </c>
      <c r="B69" s="270">
        <f>'Извештај за промена во главнина'!B69</f>
        <v>0</v>
      </c>
      <c r="C69" s="270">
        <f>'Извештај за промена во главнина'!C69</f>
        <v>0</v>
      </c>
      <c r="D69" s="270">
        <f>'Извештај за промена во главнина'!D69</f>
        <v>0</v>
      </c>
      <c r="E69" s="270">
        <f>'Извештај за промена во главнина'!E69</f>
        <v>0</v>
      </c>
      <c r="F69" s="270">
        <f>'Извештај за промена во главнина'!F69</f>
        <v>0</v>
      </c>
      <c r="G69" s="270">
        <f>'Извештај за промена во главнина'!G69</f>
        <v>7554</v>
      </c>
      <c r="H69" s="270">
        <f>'Извештај за промена во главнина'!H69</f>
        <v>0</v>
      </c>
      <c r="I69" s="270">
        <f>'Извештај за промена во главнина'!I69</f>
        <v>0</v>
      </c>
      <c r="J69" s="270">
        <f>'Извештај за промена во главнина'!J69</f>
        <v>0</v>
      </c>
      <c r="K69" s="270">
        <f>'Извештај за промена во главнина'!K69</f>
        <v>0</v>
      </c>
      <c r="L69" s="270">
        <f>'Извештај за промена во главнина'!L69</f>
        <v>0</v>
      </c>
      <c r="M69" s="270">
        <f>'Извештај за промена во главнина'!M69</f>
        <v>0</v>
      </c>
      <c r="N69" s="270">
        <f>'Извештај за промена во главнина'!N69</f>
        <v>0</v>
      </c>
      <c r="O69" s="270">
        <f>'Извештај за промена во главнина'!O69</f>
        <v>0</v>
      </c>
      <c r="P69" s="270">
        <f>'Извештај за промена во главнина'!P69</f>
        <v>0</v>
      </c>
      <c r="Q69" s="270">
        <f>'Извештај за промена во главнина'!Q69</f>
        <v>7554</v>
      </c>
      <c r="R69" s="270">
        <f>'Извештај за промена во главнина'!R69</f>
        <v>0</v>
      </c>
      <c r="S69" s="270">
        <f>'Извештај за промена во главнина'!S69</f>
        <v>7554</v>
      </c>
    </row>
    <row r="70" spans="1:19">
      <c r="A70" s="262" t="s">
        <v>427</v>
      </c>
      <c r="B70" s="270">
        <f>'Извештај за промена во главнина'!B70</f>
        <v>0</v>
      </c>
      <c r="C70" s="270">
        <f>'Извештај за промена во главнина'!C70</f>
        <v>0</v>
      </c>
      <c r="D70" s="270">
        <f>'Извештај за промена во главнина'!D70</f>
        <v>0</v>
      </c>
      <c r="E70" s="270">
        <f>'Извештај за промена во главнина'!E70</f>
        <v>0</v>
      </c>
      <c r="F70" s="270">
        <f>'Извештај за промена во главнина'!F70</f>
        <v>0</v>
      </c>
      <c r="G70" s="270">
        <f>'Извештај за промена во главнина'!G70</f>
        <v>0</v>
      </c>
      <c r="H70" s="270">
        <f>'Извештај за промена во главнина'!H70</f>
        <v>0</v>
      </c>
      <c r="I70" s="270">
        <f>'Извештај за промена во главнина'!I70</f>
        <v>0</v>
      </c>
      <c r="J70" s="270">
        <f>'Извештај за промена во главнина'!J70</f>
        <v>-187</v>
      </c>
      <c r="K70" s="270">
        <f>'Извештај за промена во главнина'!K70</f>
        <v>0</v>
      </c>
      <c r="L70" s="270">
        <f>'Извештај за промена во главнина'!L70</f>
        <v>0</v>
      </c>
      <c r="M70" s="270">
        <f>'Извештај за промена во главнина'!M70</f>
        <v>0</v>
      </c>
      <c r="N70" s="270">
        <f>'Извештај за промена во главнина'!N70</f>
        <v>0</v>
      </c>
      <c r="O70" s="270">
        <f>'Извештај за промена во главнина'!O70</f>
        <v>0</v>
      </c>
      <c r="P70" s="270">
        <f>'Извештај за промена во главнина'!P70</f>
        <v>0</v>
      </c>
      <c r="Q70" s="270">
        <f>'Извештај за промена во главнина'!Q70</f>
        <v>-187</v>
      </c>
      <c r="R70" s="270">
        <f>'Извештај за промена во главнина'!R70</f>
        <v>0</v>
      </c>
      <c r="S70" s="270">
        <f>'Извештај за промена во главнина'!S70</f>
        <v>-187</v>
      </c>
    </row>
    <row r="71" spans="1:19" ht="25.5">
      <c r="A71" s="263" t="s">
        <v>475</v>
      </c>
      <c r="B71" s="270">
        <f>'Извештај за промена во главнина'!B71</f>
        <v>0</v>
      </c>
      <c r="C71" s="270">
        <f>'Извештај за промена во главнина'!C71</f>
        <v>0</v>
      </c>
      <c r="D71" s="270">
        <f>'Извештај за промена во главнина'!D71</f>
        <v>0</v>
      </c>
      <c r="E71" s="270">
        <f>'Извештај за промена во главнина'!E71</f>
        <v>0</v>
      </c>
      <c r="F71" s="270">
        <f>'Извештај за промена во главнина'!F71</f>
        <v>0</v>
      </c>
      <c r="G71" s="270">
        <f>'Извештај за промена во главнина'!G71</f>
        <v>7554</v>
      </c>
      <c r="H71" s="270">
        <f>'Извештај за промена во главнина'!H71</f>
        <v>0</v>
      </c>
      <c r="I71" s="270">
        <f>'Извештај за промена во главнина'!I71</f>
        <v>0</v>
      </c>
      <c r="J71" s="270">
        <f>'Извештај за промена во главнина'!J71</f>
        <v>-187</v>
      </c>
      <c r="K71" s="270">
        <f>'Извештај за промена во главнина'!K71</f>
        <v>0</v>
      </c>
      <c r="L71" s="270">
        <f>'Извештај за промена во главнина'!L71</f>
        <v>0</v>
      </c>
      <c r="M71" s="270">
        <f>'Извештај за промена во главнина'!M71</f>
        <v>0</v>
      </c>
      <c r="N71" s="270">
        <f>'Извештај за промена во главнина'!N71</f>
        <v>0</v>
      </c>
      <c r="O71" s="270">
        <f>'Извештај за промена во главнина'!O71</f>
        <v>0</v>
      </c>
      <c r="P71" s="270">
        <f>'Извештај за промена во главнина'!P71</f>
        <v>0</v>
      </c>
      <c r="Q71" s="270">
        <f>'Извештај за промена во главнина'!Q71</f>
        <v>7367</v>
      </c>
      <c r="R71" s="270">
        <f>'Извештај за промена во главнина'!R71</f>
        <v>0</v>
      </c>
      <c r="S71" s="270">
        <f>'Извештај за промена во главнина'!S71</f>
        <v>7367</v>
      </c>
    </row>
    <row r="72" spans="1:19">
      <c r="A72" s="263" t="s">
        <v>395</v>
      </c>
      <c r="B72" s="270">
        <f>'Извештај за промена во главнина'!B72</f>
        <v>0</v>
      </c>
      <c r="C72" s="270">
        <f>'Извештај за промена во главнина'!C72</f>
        <v>0</v>
      </c>
      <c r="D72" s="270">
        <f>'Извештај за промена во главнина'!D72</f>
        <v>0</v>
      </c>
      <c r="E72" s="270">
        <f>'Извештај за промена во главнина'!E72</f>
        <v>0</v>
      </c>
      <c r="F72" s="270">
        <f>'Извештај за промена во главнина'!F72</f>
        <v>0</v>
      </c>
      <c r="G72" s="270">
        <f>'Извештај за промена во главнина'!G72</f>
        <v>7554</v>
      </c>
      <c r="H72" s="270">
        <f>'Извештај за промена во главнина'!H72</f>
        <v>0</v>
      </c>
      <c r="I72" s="270">
        <f>'Извештај за промена во главнина'!I72</f>
        <v>0</v>
      </c>
      <c r="J72" s="270">
        <f>'Извештај за промена во главнина'!J72</f>
        <v>-187</v>
      </c>
      <c r="K72" s="270">
        <f>'Извештај за промена во главнина'!K72</f>
        <v>0</v>
      </c>
      <c r="L72" s="270">
        <f>'Извештај за промена во главнина'!L72</f>
        <v>0</v>
      </c>
      <c r="M72" s="270">
        <f>'Извештај за промена во главнина'!M72</f>
        <v>0</v>
      </c>
      <c r="N72" s="270">
        <f>'Извештај за промена во главнина'!N72</f>
        <v>0</v>
      </c>
      <c r="O72" s="270">
        <f>'Извештај за промена во главнина'!O72</f>
        <v>341256</v>
      </c>
      <c r="P72" s="270">
        <f>'Извештај за промена во главнина'!P72</f>
        <v>0</v>
      </c>
      <c r="Q72" s="270">
        <f>'Извештај за промена во главнина'!Q72</f>
        <v>348623</v>
      </c>
      <c r="R72" s="270">
        <f>'Извештај за промена во главнина'!R72</f>
        <v>0</v>
      </c>
      <c r="S72" s="270">
        <f>'Извештај за промена во главнина'!S72</f>
        <v>348623</v>
      </c>
    </row>
    <row r="73" spans="1:19">
      <c r="A73" s="260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</row>
    <row r="74" spans="1:19" ht="25.5">
      <c r="A74" s="264" t="s">
        <v>476</v>
      </c>
      <c r="B74" s="270">
        <f>'Извештај за промена во главнина'!B74</f>
        <v>0</v>
      </c>
      <c r="C74" s="270">
        <f>'Извештај за промена во главнина'!C74</f>
        <v>0</v>
      </c>
      <c r="D74" s="270">
        <f>'Извештај за промена во главнина'!D74</f>
        <v>0</v>
      </c>
      <c r="E74" s="270">
        <f>'Извештај за промена во главнина'!E74</f>
        <v>152932</v>
      </c>
      <c r="F74" s="270">
        <f>'Извештај за промена во главнина'!F74</f>
        <v>0</v>
      </c>
      <c r="G74" s="270">
        <f>'Извештај за промена во главнина'!G74</f>
        <v>0</v>
      </c>
      <c r="H74" s="270">
        <f>'Извештај за промена во главнина'!H74</f>
        <v>0</v>
      </c>
      <c r="I74" s="270">
        <f>'Извештај за промена во главнина'!I74</f>
        <v>0</v>
      </c>
      <c r="J74" s="270">
        <f>'Извештај за промена во главнина'!J74</f>
        <v>0</v>
      </c>
      <c r="K74" s="270">
        <f>'Извештај за промена во главнина'!K74</f>
        <v>0</v>
      </c>
      <c r="L74" s="270">
        <f>'Извештај за промена во главнина'!L74</f>
        <v>0</v>
      </c>
      <c r="M74" s="270">
        <f>'Извештај за промена во главнина'!M74</f>
        <v>25478</v>
      </c>
      <c r="N74" s="270">
        <f>'Извештај за промена во главнина'!N74</f>
        <v>0</v>
      </c>
      <c r="O74" s="270">
        <f>'Извештај за промена во главнина'!O74</f>
        <v>-173194</v>
      </c>
      <c r="P74" s="270">
        <f>'Извештај за промена во главнина'!P74</f>
        <v>0</v>
      </c>
      <c r="Q74" s="270">
        <f>'Извештај за промена во главнина'!Q74</f>
        <v>5216</v>
      </c>
      <c r="R74" s="270">
        <f>'Извештај за промена во главнина'!R74</f>
        <v>0</v>
      </c>
      <c r="S74" s="270">
        <f>'Извештај за промена во главнина'!S74</f>
        <v>5216</v>
      </c>
    </row>
    <row r="75" spans="1:19">
      <c r="A75" s="257" t="s">
        <v>477</v>
      </c>
      <c r="B75" s="270">
        <f>'Извештај за промена во главнина'!B75</f>
        <v>0</v>
      </c>
      <c r="C75" s="270">
        <f>'Извештај за промена во главнина'!C75</f>
        <v>0</v>
      </c>
      <c r="D75" s="270">
        <f>'Извештај за промена во главнина'!D75</f>
        <v>0</v>
      </c>
      <c r="E75" s="270">
        <f>'Извештај за промена во главнина'!E75</f>
        <v>0</v>
      </c>
      <c r="F75" s="270">
        <f>'Извештај за промена во главнина'!F75</f>
        <v>0</v>
      </c>
      <c r="G75" s="270">
        <f>'Извештај за промена во главнина'!G75</f>
        <v>0</v>
      </c>
      <c r="H75" s="270">
        <f>'Извештај за промена во главнина'!H75</f>
        <v>0</v>
      </c>
      <c r="I75" s="270">
        <f>'Извештај за промена во главнина'!I75</f>
        <v>0</v>
      </c>
      <c r="J75" s="270">
        <f>'Извештај за промена во главнина'!J75</f>
        <v>0</v>
      </c>
      <c r="K75" s="270">
        <f>'Извештај за промена во главнина'!K75</f>
        <v>0</v>
      </c>
      <c r="L75" s="270">
        <f>'Извештај за промена во главнина'!L75</f>
        <v>0</v>
      </c>
      <c r="M75" s="270">
        <f>'Извештај за промена во главнина'!M75</f>
        <v>0</v>
      </c>
      <c r="N75" s="270">
        <f>'Извештај за промена во главнина'!N75</f>
        <v>0</v>
      </c>
      <c r="O75" s="270">
        <f>'Извештај за промена во главнина'!O75</f>
        <v>0</v>
      </c>
      <c r="P75" s="270">
        <f>'Извештај за промена во главнина'!P75</f>
        <v>0</v>
      </c>
      <c r="Q75" s="270">
        <f>'Извештај за промена во главнина'!Q75</f>
        <v>0</v>
      </c>
      <c r="R75" s="270">
        <f>'Извештај за промена во главнина'!R75</f>
        <v>0</v>
      </c>
      <c r="S75" s="270">
        <f>'Извештај за промена во главнина'!S75</f>
        <v>0</v>
      </c>
    </row>
    <row r="76" spans="1:19">
      <c r="A76" s="257" t="s">
        <v>478</v>
      </c>
      <c r="B76" s="270">
        <f>'Извештај за промена во главнина'!B76</f>
        <v>0</v>
      </c>
      <c r="C76" s="270">
        <f>'Извештај за промена во главнина'!C76</f>
        <v>0</v>
      </c>
      <c r="D76" s="270">
        <f>'Извештај за промена во главнина'!D76</f>
        <v>0</v>
      </c>
      <c r="E76" s="270">
        <f>'Извештај за промена во главнина'!E76</f>
        <v>0</v>
      </c>
      <c r="F76" s="270">
        <f>'Извештај за промена во главнина'!F76</f>
        <v>0</v>
      </c>
      <c r="G76" s="270">
        <f>'Извештај за промена во главнина'!G76</f>
        <v>0</v>
      </c>
      <c r="H76" s="270">
        <f>'Извештај за промена во главнина'!H76</f>
        <v>0</v>
      </c>
      <c r="I76" s="270">
        <f>'Извештај за промена во главнина'!I76</f>
        <v>0</v>
      </c>
      <c r="J76" s="270">
        <f>'Извештај за промена во главнина'!J76</f>
        <v>0</v>
      </c>
      <c r="K76" s="270">
        <f>'Извештај за промена во главнина'!K76</f>
        <v>0</v>
      </c>
      <c r="L76" s="270">
        <f>'Извештај за промена во главнина'!L76</f>
        <v>0</v>
      </c>
      <c r="M76" s="270">
        <f>'Извештај за промена во главнина'!M76</f>
        <v>0</v>
      </c>
      <c r="N76" s="270">
        <f>'Извештај за промена во главнина'!N76</f>
        <v>0</v>
      </c>
      <c r="O76" s="270">
        <f>'Извештај за промена во главнина'!O76</f>
        <v>0</v>
      </c>
      <c r="P76" s="270">
        <f>'Извештај за промена во главнина'!P76</f>
        <v>0</v>
      </c>
      <c r="Q76" s="270">
        <f>'Извештај за промена во главнина'!Q76</f>
        <v>0</v>
      </c>
      <c r="R76" s="270">
        <f>'Извештај за промена во главнина'!R76</f>
        <v>0</v>
      </c>
      <c r="S76" s="270">
        <f>'Извештај за промена во главнина'!S76</f>
        <v>0</v>
      </c>
    </row>
    <row r="77" spans="1:19">
      <c r="A77" s="257" t="s">
        <v>479</v>
      </c>
      <c r="B77" s="270">
        <f>'Извештај за промена во главнина'!B77</f>
        <v>0</v>
      </c>
      <c r="C77" s="270">
        <f>'Извештај за промена во главнина'!C77</f>
        <v>0</v>
      </c>
      <c r="D77" s="270">
        <f>'Извештај за промена во главнина'!D77</f>
        <v>0</v>
      </c>
      <c r="E77" s="270">
        <f>'Извештај за промена во главнина'!E77</f>
        <v>0</v>
      </c>
      <c r="F77" s="270">
        <f>'Извештај за промена во главнина'!F77</f>
        <v>0</v>
      </c>
      <c r="G77" s="270">
        <f>'Извештај за промена во главнина'!G77</f>
        <v>0</v>
      </c>
      <c r="H77" s="270">
        <f>'Извештај за промена во главнина'!H77</f>
        <v>0</v>
      </c>
      <c r="I77" s="270">
        <f>'Извештај за промена во главнина'!I77</f>
        <v>0</v>
      </c>
      <c r="J77" s="270">
        <f>'Извештај за промена во главнина'!J77</f>
        <v>0</v>
      </c>
      <c r="K77" s="270">
        <f>'Извештај за промена во главнина'!K77</f>
        <v>0</v>
      </c>
      <c r="L77" s="270">
        <f>'Извештај за промена во главнина'!L77</f>
        <v>0</v>
      </c>
      <c r="M77" s="270">
        <f>'Извештај за промена во главнина'!M77</f>
        <v>25478</v>
      </c>
      <c r="N77" s="270">
        <f>'Извештај за промена во главнина'!N77</f>
        <v>0</v>
      </c>
      <c r="O77" s="270">
        <f>'Извештај за промена во главнина'!O77</f>
        <v>-25478</v>
      </c>
      <c r="P77" s="270">
        <f>'Извештај за промена во главнина'!P77</f>
        <v>0</v>
      </c>
      <c r="Q77" s="270">
        <f>'Извештај за промена во главнина'!Q77</f>
        <v>0</v>
      </c>
      <c r="R77" s="270">
        <f>'Извештај за промена во главнина'!R77</f>
        <v>0</v>
      </c>
      <c r="S77" s="270">
        <f>'Извештај за промена во главнина'!S77</f>
        <v>0</v>
      </c>
    </row>
    <row r="78" spans="1:19">
      <c r="A78" s="257" t="s">
        <v>480</v>
      </c>
      <c r="B78" s="270">
        <f>'Извештај за промена во главнина'!B78</f>
        <v>0</v>
      </c>
      <c r="C78" s="270">
        <f>'Извештај за промена во главнина'!C78</f>
        <v>0</v>
      </c>
      <c r="D78" s="270">
        <f>'Извештај за промена во главнина'!D78</f>
        <v>0</v>
      </c>
      <c r="E78" s="270">
        <f>'Извештај за промена во главнина'!E78</f>
        <v>0</v>
      </c>
      <c r="F78" s="270">
        <f>'Извештај за промена во главнина'!F78</f>
        <v>0</v>
      </c>
      <c r="G78" s="270">
        <f>'Извештај за промена во главнина'!G78</f>
        <v>0</v>
      </c>
      <c r="H78" s="270">
        <f>'Извештај за промена во главнина'!H78</f>
        <v>0</v>
      </c>
      <c r="I78" s="270">
        <f>'Извештај за промена во главнина'!I78</f>
        <v>0</v>
      </c>
      <c r="J78" s="270">
        <f>'Извештај за промена во главнина'!J78</f>
        <v>0</v>
      </c>
      <c r="K78" s="270">
        <f>'Извештај за промена во главнина'!K78</f>
        <v>0</v>
      </c>
      <c r="L78" s="270">
        <f>'Извештај за промена во главнина'!L78</f>
        <v>0</v>
      </c>
      <c r="M78" s="270">
        <f>'Извештај за промена во главнина'!M78</f>
        <v>0</v>
      </c>
      <c r="N78" s="270">
        <f>'Извештај за промена во главнина'!N78</f>
        <v>-120000</v>
      </c>
      <c r="O78" s="270">
        <f>'Извештај за промена во главнина'!O78</f>
        <v>0</v>
      </c>
      <c r="P78" s="270">
        <f>'Извештај за промена во главнина'!P78</f>
        <v>0</v>
      </c>
      <c r="Q78" s="270">
        <f>'Извештај за промена во главнина'!Q78</f>
        <v>-120000</v>
      </c>
      <c r="R78" s="270">
        <f>'Извештај за промена во главнина'!R78</f>
        <v>0</v>
      </c>
      <c r="S78" s="270">
        <f>'Извештај за промена во главнина'!S78</f>
        <v>-120000</v>
      </c>
    </row>
    <row r="79" spans="1:19">
      <c r="A79" s="257" t="s">
        <v>481</v>
      </c>
      <c r="B79" s="270">
        <f>'Извештај за промена во главнина'!B79</f>
        <v>0</v>
      </c>
      <c r="C79" s="270">
        <f>'Извештај за промена во главнина'!C79</f>
        <v>0</v>
      </c>
      <c r="D79" s="270">
        <f>'Извештај за промена во главнина'!D79</f>
        <v>0</v>
      </c>
      <c r="E79" s="270">
        <f>'Извештај за промена во главнина'!E79</f>
        <v>0</v>
      </c>
      <c r="F79" s="270">
        <f>'Извештај за промена во главнина'!F79</f>
        <v>0</v>
      </c>
      <c r="G79" s="270">
        <f>'Извештај за промена во главнина'!G79</f>
        <v>0</v>
      </c>
      <c r="H79" s="270">
        <f>'Извештај за промена во главнина'!H79</f>
        <v>0</v>
      </c>
      <c r="I79" s="270">
        <f>'Извештај за промена во главнина'!I79</f>
        <v>0</v>
      </c>
      <c r="J79" s="270">
        <f>'Извештај за промена во главнина'!J79</f>
        <v>0</v>
      </c>
      <c r="K79" s="270">
        <f>'Извештај за промена во главнина'!K79</f>
        <v>0</v>
      </c>
      <c r="L79" s="270">
        <f>'Извештај за промена во главнина'!L79</f>
        <v>0</v>
      </c>
      <c r="M79" s="270">
        <f>'Извештај за промена во главнина'!M79</f>
        <v>0</v>
      </c>
      <c r="N79" s="270">
        <f>'Извештај за промена во главнина'!N79</f>
        <v>0</v>
      </c>
      <c r="O79" s="270">
        <f>'Извештај за промена во главнина'!O79</f>
        <v>0</v>
      </c>
      <c r="P79" s="270">
        <f>'Извештај за промена во главнина'!P79</f>
        <v>0</v>
      </c>
      <c r="Q79" s="270">
        <f>'Извештај за промена во главнина'!Q79</f>
        <v>0</v>
      </c>
      <c r="R79" s="270">
        <f>'Извештај за промена во главнина'!R79</f>
        <v>0</v>
      </c>
      <c r="S79" s="270">
        <f>'Извештај за промена во главнина'!S79</f>
        <v>0</v>
      </c>
    </row>
    <row r="80" spans="1:19">
      <c r="A80" s="257" t="s">
        <v>482</v>
      </c>
      <c r="B80" s="270">
        <f>'Извештај за промена во главнина'!B80</f>
        <v>0</v>
      </c>
      <c r="C80" s="270">
        <f>'Извештај за промена во главнина'!C80</f>
        <v>0</v>
      </c>
      <c r="D80" s="270">
        <f>'Извештај за промена во главнина'!D80</f>
        <v>0</v>
      </c>
      <c r="E80" s="270">
        <f>'Извештај за промена во главнина'!E80</f>
        <v>0</v>
      </c>
      <c r="F80" s="270">
        <f>'Извештај за промена во главнина'!F80</f>
        <v>0</v>
      </c>
      <c r="G80" s="270">
        <f>'Извештај за промена во главнина'!G80</f>
        <v>0</v>
      </c>
      <c r="H80" s="270">
        <f>'Извештај за промена во главнина'!H80</f>
        <v>0</v>
      </c>
      <c r="I80" s="270">
        <f>'Извештај за промена во главнина'!I80</f>
        <v>0</v>
      </c>
      <c r="J80" s="270">
        <f>'Извештај за промена во главнина'!J80</f>
        <v>0</v>
      </c>
      <c r="K80" s="270">
        <f>'Извештај за промена во главнина'!K80</f>
        <v>0</v>
      </c>
      <c r="L80" s="270">
        <f>'Извештај за промена во главнина'!L80</f>
        <v>0</v>
      </c>
      <c r="M80" s="270">
        <f>'Извештај за промена во главнина'!M80</f>
        <v>0</v>
      </c>
      <c r="N80" s="270">
        <f>'Извештај за промена во главнина'!N80</f>
        <v>0</v>
      </c>
      <c r="O80" s="270">
        <f>'Извештај за промена во главнина'!O80</f>
        <v>0</v>
      </c>
      <c r="P80" s="270">
        <f>'Извештај за промена во главнина'!P80</f>
        <v>0</v>
      </c>
      <c r="Q80" s="270">
        <f>'Извештај за промена во главнина'!Q80</f>
        <v>0</v>
      </c>
      <c r="R80" s="270">
        <f>'Извештај за промена во главнина'!R80</f>
        <v>0</v>
      </c>
      <c r="S80" s="270">
        <f>'Извештај за промена во главнина'!S80</f>
        <v>0</v>
      </c>
    </row>
    <row r="81" spans="1:19" ht="25.5">
      <c r="A81" s="257" t="s">
        <v>483</v>
      </c>
      <c r="B81" s="270">
        <f>'Извештај за промена во главнина'!B81</f>
        <v>0</v>
      </c>
      <c r="C81" s="270">
        <f>'Извештај за промена во главнина'!C81</f>
        <v>0</v>
      </c>
      <c r="D81" s="270">
        <f>'Извештај за промена во главнина'!D81</f>
        <v>0</v>
      </c>
      <c r="E81" s="270">
        <f>'Извештај за промена во главнина'!E81</f>
        <v>152932</v>
      </c>
      <c r="F81" s="270">
        <f>'Извештај за промена во главнина'!F81</f>
        <v>0</v>
      </c>
      <c r="G81" s="270">
        <f>'Извештај за промена во главнина'!G81</f>
        <v>0</v>
      </c>
      <c r="H81" s="270">
        <f>'Извештај за промена во главнина'!H81</f>
        <v>0</v>
      </c>
      <c r="I81" s="270">
        <f>'Извештај за промена во главнина'!I81</f>
        <v>0</v>
      </c>
      <c r="J81" s="270">
        <f>'Извештај за промена во главнина'!J81</f>
        <v>0</v>
      </c>
      <c r="K81" s="270">
        <f>'Извештај за промена во главнина'!K81</f>
        <v>0</v>
      </c>
      <c r="L81" s="270">
        <f>'Извештај за промена во главнина'!L81</f>
        <v>0</v>
      </c>
      <c r="M81" s="270">
        <f>'Извештај за промена во главнина'!M81</f>
        <v>0</v>
      </c>
      <c r="N81" s="270">
        <f>'Извештај за промена во главнина'!N81</f>
        <v>120000</v>
      </c>
      <c r="O81" s="270">
        <f>'Извештај за промена во главнина'!O81</f>
        <v>-147716</v>
      </c>
      <c r="P81" s="270">
        <f>'Извештај за промена во главнина'!P81</f>
        <v>0</v>
      </c>
      <c r="Q81" s="270">
        <f>'Извештај за промена во главнина'!Q81</f>
        <v>125216</v>
      </c>
      <c r="R81" s="270">
        <f>'Извештај за промена во главнина'!R81</f>
        <v>0</v>
      </c>
      <c r="S81" s="270">
        <f>'Извештај за промена во главнина'!S81</f>
        <v>125216</v>
      </c>
    </row>
    <row r="82" spans="1:19">
      <c r="A82" s="265" t="s">
        <v>427</v>
      </c>
      <c r="B82" s="270">
        <f>'Извештај за промена во главнина'!B82</f>
        <v>0</v>
      </c>
      <c r="C82" s="270">
        <f>'Извештај за промена во главнина'!C82</f>
        <v>0</v>
      </c>
      <c r="D82" s="270">
        <f>'Извештај за промена во главнина'!D82</f>
        <v>0</v>
      </c>
      <c r="E82" s="270">
        <f>'Извештај за промена во главнина'!E82</f>
        <v>152932</v>
      </c>
      <c r="F82" s="270">
        <f>'Извештај за промена во главнина'!F82</f>
        <v>0</v>
      </c>
      <c r="G82" s="270">
        <f>'Извештај за промена во главнина'!G82</f>
        <v>0</v>
      </c>
      <c r="H82" s="270">
        <f>'Извештај за промена во главнина'!H82</f>
        <v>0</v>
      </c>
      <c r="I82" s="270">
        <f>'Извештај за промена во главнина'!I82</f>
        <v>0</v>
      </c>
      <c r="J82" s="270">
        <f>'Извештај за промена во главнина'!J82</f>
        <v>0</v>
      </c>
      <c r="K82" s="270">
        <f>'Извештај за промена во главнина'!K82</f>
        <v>0</v>
      </c>
      <c r="L82" s="270">
        <f>'Извештај за промена во главнина'!L82</f>
        <v>0</v>
      </c>
      <c r="M82" s="270">
        <f>'Извештај за промена во главнина'!M82</f>
        <v>0</v>
      </c>
      <c r="N82" s="270">
        <f>'Извештај за промена во главнина'!N82</f>
        <v>0</v>
      </c>
      <c r="O82" s="270">
        <f>'Извештај за промена во главнина'!O82</f>
        <v>0</v>
      </c>
      <c r="P82" s="270">
        <f>'Извештај за промена во главнина'!P82</f>
        <v>0</v>
      </c>
      <c r="Q82" s="270">
        <f>'Извештај за промена во главнина'!Q82</f>
        <v>152932</v>
      </c>
      <c r="R82" s="270">
        <f>'Извештај за промена во главнина'!R82</f>
        <v>0</v>
      </c>
      <c r="S82" s="270">
        <f>'Извештај за промена во главнина'!S82</f>
        <v>152932</v>
      </c>
    </row>
    <row r="83" spans="1:19">
      <c r="A83" s="265" t="s">
        <v>427</v>
      </c>
      <c r="B83" s="270">
        <f>'Извештај за промена во главнина'!B83</f>
        <v>0</v>
      </c>
      <c r="C83" s="270">
        <f>'Извештај за промена во главнина'!C83</f>
        <v>0</v>
      </c>
      <c r="D83" s="270">
        <f>'Извештај за промена во главнина'!D83</f>
        <v>0</v>
      </c>
      <c r="E83" s="270">
        <f>'Извештај за промена во главнина'!E83</f>
        <v>0</v>
      </c>
      <c r="F83" s="270">
        <f>'Извештај за промена во главнина'!F83</f>
        <v>0</v>
      </c>
      <c r="G83" s="270">
        <f>'Извештај за промена во главнина'!G83</f>
        <v>0</v>
      </c>
      <c r="H83" s="270">
        <f>'Извештај за промена во главнина'!H83</f>
        <v>0</v>
      </c>
      <c r="I83" s="270">
        <f>'Извештај за промена во главнина'!I83</f>
        <v>0</v>
      </c>
      <c r="J83" s="270">
        <f>'Извештај за промена во главнина'!J83</f>
        <v>0</v>
      </c>
      <c r="K83" s="270">
        <f>'Извештај за промена во главнина'!K83</f>
        <v>0</v>
      </c>
      <c r="L83" s="270">
        <f>'Извештај за промена во главнина'!L83</f>
        <v>0</v>
      </c>
      <c r="M83" s="270">
        <f>'Извештај за промена во главнина'!M83</f>
        <v>0</v>
      </c>
      <c r="N83" s="270">
        <f>'Извештај за промена во главнина'!N83</f>
        <v>0</v>
      </c>
      <c r="O83" s="270">
        <f>'Извештај за промена во главнина'!O83</f>
        <v>-27716</v>
      </c>
      <c r="P83" s="270">
        <f>'Извештај за промена во главнина'!P83</f>
        <v>0</v>
      </c>
      <c r="Q83" s="270">
        <f>'Извештај за промена во главнина'!Q83</f>
        <v>-27716</v>
      </c>
      <c r="R83" s="270">
        <f>'Извештај за промена во главнина'!R83</f>
        <v>0</v>
      </c>
      <c r="S83" s="270">
        <f>'Извештај за промена во главнина'!S83</f>
        <v>-27716</v>
      </c>
    </row>
    <row r="84" spans="1:19">
      <c r="A84" s="265" t="s">
        <v>427</v>
      </c>
      <c r="B84" s="270">
        <f>'Извештај за промена во главнина'!B84</f>
        <v>0</v>
      </c>
      <c r="C84" s="270">
        <f>'Извештај за промена во главнина'!C84</f>
        <v>0</v>
      </c>
      <c r="D84" s="270">
        <f>'Извештај за промена во главнина'!D84</f>
        <v>0</v>
      </c>
      <c r="E84" s="270">
        <f>'Извештај за промена во главнина'!E84</f>
        <v>0</v>
      </c>
      <c r="F84" s="270">
        <f>'Извештај за промена во главнина'!F84</f>
        <v>0</v>
      </c>
      <c r="G84" s="270">
        <f>'Извештај за промена во главнина'!G84</f>
        <v>0</v>
      </c>
      <c r="H84" s="270">
        <f>'Извештај за промена во главнина'!H84</f>
        <v>0</v>
      </c>
      <c r="I84" s="270">
        <f>'Извештај за промена во главнина'!I84</f>
        <v>0</v>
      </c>
      <c r="J84" s="270">
        <f>'Извештај за промена во главнина'!J84</f>
        <v>0</v>
      </c>
      <c r="K84" s="270">
        <f>'Извештај за промена во главнина'!K84</f>
        <v>0</v>
      </c>
      <c r="L84" s="270">
        <f>'Извештај за промена во главнина'!L84</f>
        <v>0</v>
      </c>
      <c r="M84" s="270">
        <f>'Извештај за промена во главнина'!M84</f>
        <v>0</v>
      </c>
      <c r="N84" s="270">
        <f>'Извештај за промена во главнина'!N84</f>
        <v>120000</v>
      </c>
      <c r="O84" s="270">
        <f>'Извештај за промена во главнина'!O84</f>
        <v>-120000</v>
      </c>
      <c r="P84" s="270">
        <f>'Извештај за промена во главнина'!P84</f>
        <v>0</v>
      </c>
      <c r="Q84" s="270">
        <f>'Извештај за промена во главнина'!Q84</f>
        <v>0</v>
      </c>
      <c r="R84" s="270">
        <f>'Извештај за промена во главнина'!R84</f>
        <v>0</v>
      </c>
      <c r="S84" s="270">
        <f>'Извештај за промена во главнина'!S84</f>
        <v>0</v>
      </c>
    </row>
    <row r="85" spans="1:19" ht="25.5">
      <c r="A85" s="258" t="s">
        <v>484</v>
      </c>
      <c r="B85" s="270">
        <f>'Извештај за промена во главнина'!B85</f>
        <v>0</v>
      </c>
      <c r="C85" s="270">
        <f>'Извештај за промена во главнина'!C85</f>
        <v>0</v>
      </c>
      <c r="D85" s="270">
        <f>'Извештај за промена во главнина'!D85</f>
        <v>0</v>
      </c>
      <c r="E85" s="270">
        <f>'Извештај за промена во главнина'!E85</f>
        <v>152932</v>
      </c>
      <c r="F85" s="270">
        <f>'Извештај за промена во главнина'!F85</f>
        <v>0</v>
      </c>
      <c r="G85" s="270">
        <f>'Извештај за промена во главнина'!G85</f>
        <v>0</v>
      </c>
      <c r="H85" s="270">
        <f>'Извештај за промена во главнина'!H85</f>
        <v>0</v>
      </c>
      <c r="I85" s="270">
        <f>'Извештај за промена во главнина'!I85</f>
        <v>0</v>
      </c>
      <c r="J85" s="270">
        <f>'Извештај за промена во главнина'!J85</f>
        <v>0</v>
      </c>
      <c r="K85" s="270">
        <f>'Извештај за промена во главнина'!K85</f>
        <v>0</v>
      </c>
      <c r="L85" s="270">
        <f>'Извештај за промена во главнина'!L85</f>
        <v>0</v>
      </c>
      <c r="M85" s="270">
        <f>'Извештај за промена во главнина'!M85</f>
        <v>25478</v>
      </c>
      <c r="N85" s="270">
        <f>'Извештај за промена во главнина'!N85</f>
        <v>0</v>
      </c>
      <c r="O85" s="270">
        <f>'Извештај за промена во главнина'!O85</f>
        <v>-173194</v>
      </c>
      <c r="P85" s="270">
        <f>'Извештај за промена во главнина'!P85</f>
        <v>0</v>
      </c>
      <c r="Q85" s="270">
        <f>'Извештај за промена во главнина'!Q85</f>
        <v>5216</v>
      </c>
      <c r="R85" s="270">
        <f>'Извештај за промена во главнина'!R85</f>
        <v>0</v>
      </c>
      <c r="S85" s="270">
        <f>'Извештај за промена во главнина'!S85</f>
        <v>5216</v>
      </c>
    </row>
    <row r="86" spans="1:19" ht="25.5">
      <c r="A86" s="258" t="s">
        <v>485</v>
      </c>
      <c r="B86" s="270">
        <f>'Извештај за промена во главнина'!B86</f>
        <v>545987</v>
      </c>
      <c r="C86" s="270">
        <f>'Извештај за промена во главнина'!C86</f>
        <v>510387</v>
      </c>
      <c r="D86" s="270">
        <f>'Извештај за промена во главнина'!D86</f>
        <v>0</v>
      </c>
      <c r="E86" s="270">
        <f>'Извештај за промена во главнина'!E86</f>
        <v>454393</v>
      </c>
      <c r="F86" s="270">
        <f>'Извештај за промена во главнина'!F86</f>
        <v>0</v>
      </c>
      <c r="G86" s="270">
        <f>'Извештај за промена во главнина'!G86</f>
        <v>22212</v>
      </c>
      <c r="H86" s="270">
        <f>'Извештај за промена во главнина'!H86</f>
        <v>0</v>
      </c>
      <c r="I86" s="270">
        <f>'Извештај за промена во главнина'!I86</f>
        <v>0</v>
      </c>
      <c r="J86" s="270">
        <f>'Извештај за промена во главнина'!J86</f>
        <v>0</v>
      </c>
      <c r="K86" s="270">
        <f>'Извештај за промена во главнина'!K86</f>
        <v>56687</v>
      </c>
      <c r="L86" s="270">
        <f>'Извештај за промена во главнина'!L86</f>
        <v>0</v>
      </c>
      <c r="M86" s="270">
        <f>'Извештај за промена во главнина'!M86</f>
        <v>1342889</v>
      </c>
      <c r="N86" s="270">
        <f>'Извештај за промена во главнина'!N86</f>
        <v>0</v>
      </c>
      <c r="O86" s="270">
        <f>'Извештај за промена во главнина'!O86</f>
        <v>475194</v>
      </c>
      <c r="P86" s="270">
        <f>'Извештај за промена во главнина'!P86</f>
        <v>0</v>
      </c>
      <c r="Q86" s="270">
        <f>'Извештај за промена во главнина'!Q86</f>
        <v>3407749</v>
      </c>
      <c r="R86" s="270">
        <f>'Извештај за промена во главнина'!R86</f>
        <v>0</v>
      </c>
      <c r="S86" s="270">
        <f>'Извештај за промена во главнина'!S86</f>
        <v>3407749</v>
      </c>
    </row>
    <row r="87" spans="1:19">
      <c r="A87" s="259"/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</row>
    <row r="88" spans="1:19">
      <c r="A88" s="267"/>
    </row>
    <row r="89" spans="1:19">
      <c r="A89" s="267"/>
    </row>
    <row r="90" spans="1:19">
      <c r="A90" s="267"/>
    </row>
    <row r="91" spans="1:19">
      <c r="A91" s="267"/>
    </row>
    <row r="92" spans="1:19">
      <c r="A92" s="267"/>
    </row>
    <row r="93" spans="1:19">
      <c r="A93" s="267"/>
    </row>
    <row r="94" spans="1:19">
      <c r="A94" s="267"/>
    </row>
    <row r="95" spans="1:19">
      <c r="A95" s="267"/>
    </row>
    <row r="96" spans="1:19">
      <c r="A96" s="267"/>
    </row>
    <row r="97" spans="1:1">
      <c r="A97" s="267"/>
    </row>
    <row r="98" spans="1:1">
      <c r="A98" s="267"/>
    </row>
    <row r="99" spans="1:1">
      <c r="A99" s="267"/>
    </row>
    <row r="100" spans="1:1">
      <c r="A100" s="267"/>
    </row>
    <row r="101" spans="1:1">
      <c r="A101" s="267"/>
    </row>
    <row r="102" spans="1:1">
      <c r="A102" s="267"/>
    </row>
    <row r="103" spans="1:1">
      <c r="A103" s="267"/>
    </row>
    <row r="104" spans="1:1">
      <c r="A104" s="267"/>
    </row>
    <row r="105" spans="1:1">
      <c r="A105" s="267"/>
    </row>
    <row r="106" spans="1:1">
      <c r="A106" s="267"/>
    </row>
    <row r="107" spans="1:1">
      <c r="A107" s="267"/>
    </row>
    <row r="108" spans="1:1">
      <c r="A108" s="267"/>
    </row>
    <row r="109" spans="1:1">
      <c r="A109" s="267"/>
    </row>
    <row r="110" spans="1:1">
      <c r="A110" s="267"/>
    </row>
    <row r="111" spans="1:1">
      <c r="A111" s="267"/>
    </row>
    <row r="112" spans="1:1">
      <c r="A112" s="267"/>
    </row>
    <row r="113" spans="1:1">
      <c r="A113" s="267"/>
    </row>
    <row r="114" spans="1:1">
      <c r="A114" s="267"/>
    </row>
    <row r="115" spans="1:1">
      <c r="A115" s="267"/>
    </row>
    <row r="116" spans="1:1">
      <c r="A116" s="267"/>
    </row>
    <row r="117" spans="1:1">
      <c r="A117" s="267"/>
    </row>
    <row r="118" spans="1:1">
      <c r="A118" s="267"/>
    </row>
    <row r="119" spans="1:1">
      <c r="A119" s="267"/>
    </row>
    <row r="120" spans="1:1">
      <c r="A120" s="267"/>
    </row>
    <row r="121" spans="1:1">
      <c r="A121" s="267"/>
    </row>
    <row r="122" spans="1:1">
      <c r="A122" s="267"/>
    </row>
    <row r="123" spans="1:1">
      <c r="A123" s="267"/>
    </row>
    <row r="124" spans="1:1">
      <c r="A124" s="267"/>
    </row>
    <row r="125" spans="1:1">
      <c r="A125" s="267"/>
    </row>
    <row r="126" spans="1:1">
      <c r="A126" s="267"/>
    </row>
    <row r="127" spans="1:1">
      <c r="A127" s="267"/>
    </row>
    <row r="128" spans="1:1">
      <c r="A128" s="267"/>
    </row>
    <row r="129" spans="1:1">
      <c r="A129" s="267"/>
    </row>
    <row r="130" spans="1:1">
      <c r="A130" s="267"/>
    </row>
    <row r="131" spans="1:1">
      <c r="A131" s="267"/>
    </row>
    <row r="132" spans="1:1">
      <c r="A132" s="267"/>
    </row>
    <row r="133" spans="1:1">
      <c r="A133" s="267"/>
    </row>
    <row r="134" spans="1:1">
      <c r="A134" s="267"/>
    </row>
    <row r="135" spans="1:1">
      <c r="A135" s="267"/>
    </row>
    <row r="136" spans="1:1">
      <c r="A136" s="267"/>
    </row>
    <row r="137" spans="1:1">
      <c r="A137" s="267"/>
    </row>
    <row r="138" spans="1:1">
      <c r="A138" s="267"/>
    </row>
    <row r="139" spans="1:1">
      <c r="A139" s="267"/>
    </row>
    <row r="140" spans="1:1">
      <c r="A140" s="267"/>
    </row>
    <row r="141" spans="1:1">
      <c r="A141" s="267"/>
    </row>
    <row r="142" spans="1:1">
      <c r="A142" s="267"/>
    </row>
    <row r="143" spans="1:1">
      <c r="A143" s="267"/>
    </row>
    <row r="144" spans="1:1">
      <c r="A144" s="267"/>
    </row>
    <row r="145" spans="1:1">
      <c r="A145" s="267"/>
    </row>
    <row r="146" spans="1:1">
      <c r="A146" s="267"/>
    </row>
    <row r="147" spans="1:1">
      <c r="A147" s="267"/>
    </row>
    <row r="148" spans="1:1">
      <c r="A148" s="267"/>
    </row>
    <row r="149" spans="1:1">
      <c r="A149" s="267"/>
    </row>
    <row r="150" spans="1:1">
      <c r="A150" s="267"/>
    </row>
    <row r="151" spans="1:1">
      <c r="A151" s="267"/>
    </row>
    <row r="152" spans="1:1">
      <c r="A152" s="267"/>
    </row>
    <row r="153" spans="1:1">
      <c r="A153" s="267"/>
    </row>
    <row r="154" spans="1:1">
      <c r="A154" s="267"/>
    </row>
    <row r="155" spans="1:1">
      <c r="A155" s="267"/>
    </row>
    <row r="156" spans="1:1">
      <c r="A156" s="267"/>
    </row>
    <row r="157" spans="1:1">
      <c r="A157" s="267"/>
    </row>
    <row r="158" spans="1:1">
      <c r="A158" s="267"/>
    </row>
    <row r="159" spans="1:1">
      <c r="A159" s="267"/>
    </row>
    <row r="160" spans="1:1">
      <c r="A160" s="267"/>
    </row>
    <row r="161" spans="1:1">
      <c r="A161" s="267"/>
    </row>
    <row r="162" spans="1:1">
      <c r="A162" s="267"/>
    </row>
    <row r="163" spans="1:1">
      <c r="A163" s="267"/>
    </row>
    <row r="164" spans="1:1">
      <c r="A164" s="267"/>
    </row>
    <row r="165" spans="1:1">
      <c r="A165" s="267"/>
    </row>
    <row r="166" spans="1:1">
      <c r="A166" s="267"/>
    </row>
    <row r="167" spans="1:1">
      <c r="A167" s="267"/>
    </row>
    <row r="168" spans="1:1">
      <c r="A168" s="267"/>
    </row>
    <row r="169" spans="1:1">
      <c r="A169" s="267"/>
    </row>
  </sheetData>
  <sheetProtection password="B44F" sheet="1" selectLockedCells="1" selectUnlockedCells="1"/>
  <mergeCells count="7">
    <mergeCell ref="N4:O4"/>
    <mergeCell ref="B2:D2"/>
    <mergeCell ref="E2:F2"/>
    <mergeCell ref="H2:I2"/>
    <mergeCell ref="B4:E4"/>
    <mergeCell ref="F4:J4"/>
    <mergeCell ref="K4:M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78" pageOrder="overThenDown" orientation="landscape" r:id="rId1"/>
  <rowBreaks count="3" manualBreakCount="3">
    <brk id="24" max="18" man="1"/>
    <brk id="45" max="18" man="1"/>
    <brk id="6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61"/>
  <sheetViews>
    <sheetView topLeftCell="A8" workbookViewId="0">
      <selection activeCell="D8" sqref="D8"/>
    </sheetView>
  </sheetViews>
  <sheetFormatPr defaultRowHeight="15"/>
  <cols>
    <col min="1" max="1" width="57.140625" style="71" customWidth="1"/>
    <col min="2" max="2" width="10.140625" style="71" bestFit="1" customWidth="1"/>
    <col min="3" max="3" width="14.140625" style="71" bestFit="1" customWidth="1"/>
    <col min="4" max="4" width="16.42578125" style="71" bestFit="1" customWidth="1"/>
    <col min="5" max="16384" width="9.140625" style="71"/>
  </cols>
  <sheetData>
    <row r="1" spans="1:9">
      <c r="A1" s="400" t="s">
        <v>0</v>
      </c>
      <c r="B1" s="400"/>
      <c r="C1" s="400"/>
      <c r="D1" s="400"/>
    </row>
    <row r="2" spans="1:9">
      <c r="A2" s="400"/>
      <c r="B2" s="400"/>
      <c r="C2" s="400"/>
      <c r="D2" s="400"/>
    </row>
    <row r="3" spans="1:9" ht="14.25" customHeight="1">
      <c r="A3" s="72" t="s">
        <v>151</v>
      </c>
      <c r="B3" s="401" t="str">
        <f>'ФИ-Почетна'!$C$18</f>
        <v>Универзална Инвестициона Банка АД Скопје</v>
      </c>
      <c r="C3" s="402"/>
      <c r="D3" s="402"/>
    </row>
    <row r="4" spans="1:9">
      <c r="A4" s="72" t="s">
        <v>150</v>
      </c>
      <c r="B4" s="402" t="str">
        <f>'ФИ-Почетна'!$C$22</f>
        <v>01.01 - 31.12</v>
      </c>
      <c r="C4" s="402"/>
      <c r="D4" s="402"/>
    </row>
    <row r="5" spans="1:9">
      <c r="A5" s="72" t="s">
        <v>324</v>
      </c>
      <c r="B5" s="73">
        <f>'ФИ-Почетна'!$C$23</f>
        <v>2022</v>
      </c>
      <c r="C5" s="74"/>
      <c r="D5" s="75"/>
    </row>
    <row r="6" spans="1:9">
      <c r="A6" s="72" t="s">
        <v>149</v>
      </c>
      <c r="B6" s="76" t="str">
        <f>'ФИ-Почетна'!$C$20</f>
        <v>не</v>
      </c>
      <c r="C6" s="76"/>
      <c r="D6" s="76"/>
    </row>
    <row r="7" spans="1:9">
      <c r="A7" s="77"/>
      <c r="B7" s="395" t="s">
        <v>1</v>
      </c>
      <c r="C7" s="398" t="s">
        <v>82</v>
      </c>
      <c r="D7" s="399"/>
    </row>
    <row r="8" spans="1:9">
      <c r="A8" s="77"/>
      <c r="B8" s="396"/>
      <c r="C8" s="169" t="s">
        <v>2</v>
      </c>
      <c r="D8" s="169" t="s">
        <v>3</v>
      </c>
    </row>
    <row r="9" spans="1:9">
      <c r="A9" s="77"/>
      <c r="B9" s="397"/>
      <c r="C9" s="173">
        <v>44926</v>
      </c>
      <c r="D9" s="173" t="s">
        <v>493</v>
      </c>
    </row>
    <row r="10" spans="1:9">
      <c r="A10" s="141" t="s">
        <v>4</v>
      </c>
      <c r="B10" s="142"/>
      <c r="C10" s="78"/>
      <c r="D10" s="79"/>
    </row>
    <row r="11" spans="1:9">
      <c r="A11" s="143" t="s">
        <v>5</v>
      </c>
      <c r="B11" s="144">
        <v>18</v>
      </c>
      <c r="C11" s="305">
        <f>5666048+147</f>
        <v>5666195</v>
      </c>
      <c r="D11" s="305">
        <v>5117263</v>
      </c>
    </row>
    <row r="12" spans="1:9">
      <c r="A12" s="143" t="s">
        <v>6</v>
      </c>
      <c r="B12" s="145">
        <v>19</v>
      </c>
      <c r="C12" s="305">
        <v>0</v>
      </c>
      <c r="D12" s="305">
        <v>0</v>
      </c>
    </row>
    <row r="13" spans="1:9" ht="25.5">
      <c r="A13" s="143" t="s">
        <v>7</v>
      </c>
      <c r="B13" s="145">
        <v>20</v>
      </c>
      <c r="C13" s="306">
        <v>0</v>
      </c>
      <c r="D13" s="306">
        <v>0</v>
      </c>
    </row>
    <row r="14" spans="1:9">
      <c r="A14" s="143" t="s">
        <v>8</v>
      </c>
      <c r="B14" s="144">
        <v>21</v>
      </c>
      <c r="C14" s="306">
        <v>0</v>
      </c>
      <c r="D14" s="306">
        <v>0</v>
      </c>
      <c r="G14" s="80"/>
      <c r="H14" s="80"/>
      <c r="I14" s="80"/>
    </row>
    <row r="15" spans="1:9">
      <c r="A15" s="143" t="s">
        <v>9</v>
      </c>
      <c r="B15" s="145">
        <v>22.1</v>
      </c>
      <c r="C15" s="305">
        <v>0</v>
      </c>
      <c r="D15" s="305">
        <v>0</v>
      </c>
      <c r="G15" s="80"/>
      <c r="H15" s="80"/>
      <c r="I15" s="80"/>
    </row>
    <row r="16" spans="1:9">
      <c r="A16" s="143" t="s">
        <v>10</v>
      </c>
      <c r="B16" s="145">
        <v>22.2</v>
      </c>
      <c r="C16" s="305">
        <f>18048801-147</f>
        <v>18048654</v>
      </c>
      <c r="D16" s="305">
        <v>17273390</v>
      </c>
      <c r="G16" s="80"/>
      <c r="H16" s="81"/>
      <c r="I16" s="80"/>
    </row>
    <row r="17" spans="1:9">
      <c r="A17" s="143" t="s">
        <v>11</v>
      </c>
      <c r="B17" s="144">
        <v>23</v>
      </c>
      <c r="C17" s="305">
        <v>1288031</v>
      </c>
      <c r="D17" s="305">
        <v>784880</v>
      </c>
      <c r="G17" s="80"/>
      <c r="H17" s="80"/>
      <c r="I17" s="80"/>
    </row>
    <row r="18" spans="1:9" ht="25.5">
      <c r="A18" s="143" t="s">
        <v>12</v>
      </c>
      <c r="B18" s="144">
        <v>24</v>
      </c>
      <c r="C18" s="305">
        <v>0</v>
      </c>
      <c r="D18" s="305">
        <v>0</v>
      </c>
      <c r="G18" s="80"/>
      <c r="H18" s="80"/>
      <c r="I18" s="80"/>
    </row>
    <row r="19" spans="1:9">
      <c r="A19" s="143" t="s">
        <v>13</v>
      </c>
      <c r="B19" s="145">
        <v>30.1</v>
      </c>
      <c r="C19" s="306">
        <v>0</v>
      </c>
      <c r="D19" s="306">
        <v>14280</v>
      </c>
    </row>
    <row r="20" spans="1:9">
      <c r="A20" s="143" t="s">
        <v>14</v>
      </c>
      <c r="B20" s="145">
        <v>25</v>
      </c>
      <c r="C20" s="306">
        <v>374481</v>
      </c>
      <c r="D20" s="306">
        <v>299014</v>
      </c>
    </row>
    <row r="21" spans="1:9">
      <c r="A21" s="143" t="s">
        <v>15</v>
      </c>
      <c r="B21" s="145">
        <v>26</v>
      </c>
      <c r="C21" s="306">
        <v>0</v>
      </c>
      <c r="D21" s="306">
        <v>0</v>
      </c>
    </row>
    <row r="22" spans="1:9">
      <c r="A22" s="143" t="s">
        <v>16</v>
      </c>
      <c r="B22" s="144">
        <v>27</v>
      </c>
      <c r="C22" s="306">
        <v>20533</v>
      </c>
      <c r="D22" s="306">
        <v>10619</v>
      </c>
    </row>
    <row r="23" spans="1:9">
      <c r="A23" s="143" t="s">
        <v>17</v>
      </c>
      <c r="B23" s="144">
        <v>28</v>
      </c>
      <c r="C23" s="306">
        <v>79015</v>
      </c>
      <c r="D23" s="306">
        <v>71980</v>
      </c>
    </row>
    <row r="24" spans="1:9">
      <c r="A24" s="143" t="s">
        <v>18</v>
      </c>
      <c r="B24" s="145">
        <v>29</v>
      </c>
      <c r="C24" s="306">
        <v>421002</v>
      </c>
      <c r="D24" s="306">
        <v>413736</v>
      </c>
    </row>
    <row r="25" spans="1:9">
      <c r="A25" s="143" t="s">
        <v>19</v>
      </c>
      <c r="B25" s="145">
        <v>30.2</v>
      </c>
      <c r="C25" s="305">
        <v>0</v>
      </c>
      <c r="D25" s="305">
        <v>0</v>
      </c>
    </row>
    <row r="26" spans="1:9" ht="25.5">
      <c r="A26" s="143" t="s">
        <v>20</v>
      </c>
      <c r="B26" s="144">
        <v>31</v>
      </c>
      <c r="C26" s="305">
        <v>0</v>
      </c>
      <c r="D26" s="305">
        <v>0</v>
      </c>
    </row>
    <row r="27" spans="1:9">
      <c r="A27" s="146" t="s">
        <v>21</v>
      </c>
      <c r="B27" s="145"/>
      <c r="C27" s="307">
        <f>SUM(C11:C26)</f>
        <v>25897911</v>
      </c>
      <c r="D27" s="307">
        <f>SUM(D11:D26)</f>
        <v>23985162</v>
      </c>
    </row>
    <row r="28" spans="1:9">
      <c r="A28" s="146" t="s">
        <v>22</v>
      </c>
      <c r="B28" s="292"/>
      <c r="C28" s="291"/>
      <c r="D28" s="291"/>
    </row>
    <row r="29" spans="1:9">
      <c r="A29" s="143" t="s">
        <v>23</v>
      </c>
      <c r="B29" s="145">
        <v>32</v>
      </c>
      <c r="C29" s="305">
        <v>0</v>
      </c>
      <c r="D29" s="305">
        <v>0</v>
      </c>
    </row>
    <row r="30" spans="1:9" ht="25.5">
      <c r="A30" s="143" t="s">
        <v>24</v>
      </c>
      <c r="B30" s="144">
        <v>33</v>
      </c>
      <c r="C30" s="305">
        <v>0</v>
      </c>
      <c r="D30" s="305">
        <v>0</v>
      </c>
    </row>
    <row r="31" spans="1:9">
      <c r="A31" s="143" t="s">
        <v>25</v>
      </c>
      <c r="B31" s="145">
        <v>21</v>
      </c>
      <c r="C31" s="305">
        <v>0</v>
      </c>
      <c r="D31" s="305">
        <v>0</v>
      </c>
    </row>
    <row r="32" spans="1:9">
      <c r="A32" s="143" t="s">
        <v>26</v>
      </c>
      <c r="B32" s="145">
        <v>34.1</v>
      </c>
      <c r="C32" s="305">
        <v>1754217</v>
      </c>
      <c r="D32" s="305">
        <v>269303</v>
      </c>
    </row>
    <row r="33" spans="1:4">
      <c r="A33" s="143" t="s">
        <v>27</v>
      </c>
      <c r="B33" s="144">
        <v>34.200000000000003</v>
      </c>
      <c r="C33" s="305">
        <v>19546720</v>
      </c>
      <c r="D33" s="305">
        <v>19481039</v>
      </c>
    </row>
    <row r="34" spans="1:4">
      <c r="A34" s="143" t="s">
        <v>28</v>
      </c>
      <c r="B34" s="145">
        <v>35</v>
      </c>
      <c r="C34" s="305">
        <v>0</v>
      </c>
      <c r="D34" s="305">
        <v>0</v>
      </c>
    </row>
    <row r="35" spans="1:4">
      <c r="A35" s="147" t="s">
        <v>29</v>
      </c>
      <c r="B35" s="145">
        <v>36</v>
      </c>
      <c r="C35" s="305">
        <v>973720</v>
      </c>
      <c r="D35" s="305">
        <v>1023606</v>
      </c>
    </row>
    <row r="36" spans="1:4">
      <c r="A36" s="147" t="s">
        <v>30</v>
      </c>
      <c r="B36" s="145">
        <v>37</v>
      </c>
      <c r="C36" s="305">
        <v>0</v>
      </c>
      <c r="D36" s="305">
        <v>0</v>
      </c>
    </row>
    <row r="37" spans="1:4">
      <c r="A37" s="143" t="s">
        <v>31</v>
      </c>
      <c r="B37" s="144">
        <v>38</v>
      </c>
      <c r="C37" s="305">
        <v>11028</v>
      </c>
      <c r="D37" s="305">
        <v>6683</v>
      </c>
    </row>
    <row r="38" spans="1:4">
      <c r="A38" s="143" t="s">
        <v>32</v>
      </c>
      <c r="B38" s="145">
        <v>30.1</v>
      </c>
      <c r="C38" s="305">
        <f>11079+87</f>
        <v>11166</v>
      </c>
      <c r="D38" s="305">
        <v>0</v>
      </c>
    </row>
    <row r="39" spans="1:4">
      <c r="A39" s="143" t="s">
        <v>33</v>
      </c>
      <c r="B39" s="145">
        <v>30.2</v>
      </c>
      <c r="C39" s="305">
        <v>0</v>
      </c>
      <c r="D39" s="305">
        <v>0</v>
      </c>
    </row>
    <row r="40" spans="1:4">
      <c r="A40" s="143" t="s">
        <v>34</v>
      </c>
      <c r="B40" s="148">
        <v>39</v>
      </c>
      <c r="C40" s="305">
        <f>194181-870</f>
        <v>193311</v>
      </c>
      <c r="D40" s="305">
        <v>150621</v>
      </c>
    </row>
    <row r="41" spans="1:4" ht="18.75" customHeight="1">
      <c r="A41" s="143" t="s">
        <v>35</v>
      </c>
      <c r="B41" s="148">
        <v>31</v>
      </c>
      <c r="C41" s="305">
        <v>0</v>
      </c>
      <c r="D41" s="305">
        <v>0</v>
      </c>
    </row>
    <row r="42" spans="1:4">
      <c r="A42" s="146" t="s">
        <v>36</v>
      </c>
      <c r="B42" s="145"/>
      <c r="C42" s="307">
        <f>SUM(C29:C41)</f>
        <v>22490162</v>
      </c>
      <c r="D42" s="307">
        <f>SUM(D29:D41)</f>
        <v>20931252</v>
      </c>
    </row>
    <row r="43" spans="1:4">
      <c r="A43" s="146" t="s">
        <v>37</v>
      </c>
      <c r="B43" s="145"/>
      <c r="C43" s="308"/>
      <c r="D43" s="308"/>
    </row>
    <row r="44" spans="1:4">
      <c r="A44" s="143" t="s">
        <v>38</v>
      </c>
      <c r="B44" s="145">
        <v>40</v>
      </c>
      <c r="C44" s="305">
        <v>545987</v>
      </c>
      <c r="D44" s="305">
        <v>545987</v>
      </c>
    </row>
    <row r="45" spans="1:4">
      <c r="A45" s="149" t="s">
        <v>39</v>
      </c>
      <c r="B45" s="145"/>
      <c r="C45" s="305">
        <v>510387</v>
      </c>
      <c r="D45" s="305">
        <v>510387</v>
      </c>
    </row>
    <row r="46" spans="1:4">
      <c r="A46" s="149" t="s">
        <v>40</v>
      </c>
      <c r="B46" s="145"/>
      <c r="C46" s="305">
        <v>0</v>
      </c>
      <c r="D46" s="305">
        <v>0</v>
      </c>
    </row>
    <row r="47" spans="1:4">
      <c r="A47" s="143" t="s">
        <v>41</v>
      </c>
      <c r="B47" s="145"/>
      <c r="C47" s="305">
        <v>454393</v>
      </c>
      <c r="D47" s="305">
        <v>301461</v>
      </c>
    </row>
    <row r="48" spans="1:4">
      <c r="A48" s="149" t="s">
        <v>42</v>
      </c>
      <c r="B48" s="145"/>
      <c r="C48" s="305">
        <v>22212</v>
      </c>
      <c r="D48" s="305">
        <v>14845</v>
      </c>
    </row>
    <row r="49" spans="1:4">
      <c r="A49" s="149" t="s">
        <v>43</v>
      </c>
      <c r="B49" s="145"/>
      <c r="C49" s="305">
        <v>1399576</v>
      </c>
      <c r="D49" s="305">
        <v>1374098</v>
      </c>
    </row>
    <row r="50" spans="1:4">
      <c r="A50" s="143" t="s">
        <v>44</v>
      </c>
      <c r="B50" s="145"/>
      <c r="C50" s="305">
        <f>474411+783</f>
        <v>475194</v>
      </c>
      <c r="D50" s="305">
        <v>307132</v>
      </c>
    </row>
    <row r="51" spans="1:4" ht="25.5">
      <c r="A51" s="146" t="s">
        <v>45</v>
      </c>
      <c r="B51" s="145"/>
      <c r="C51" s="307">
        <f>SUM(C44:C50)</f>
        <v>3407749</v>
      </c>
      <c r="D51" s="307">
        <f>SUM(D44:D50)</f>
        <v>3053910</v>
      </c>
    </row>
    <row r="52" spans="1:4">
      <c r="A52" s="143" t="s">
        <v>46</v>
      </c>
      <c r="B52" s="145"/>
      <c r="C52" s="308">
        <v>0</v>
      </c>
      <c r="D52" s="308">
        <v>0</v>
      </c>
    </row>
    <row r="53" spans="1:4">
      <c r="A53" s="146" t="s">
        <v>47</v>
      </c>
      <c r="B53" s="145"/>
      <c r="C53" s="307">
        <f>SUM(C51:C52)</f>
        <v>3407749</v>
      </c>
      <c r="D53" s="307">
        <f>SUM(D51:D52)</f>
        <v>3053910</v>
      </c>
    </row>
    <row r="54" spans="1:4">
      <c r="A54" s="146" t="s">
        <v>48</v>
      </c>
      <c r="B54" s="150"/>
      <c r="C54" s="307">
        <f>C42+C53</f>
        <v>25897911</v>
      </c>
      <c r="D54" s="307">
        <f>D42+D53</f>
        <v>23985162</v>
      </c>
    </row>
    <row r="55" spans="1:4">
      <c r="A55" s="143" t="s">
        <v>49</v>
      </c>
      <c r="B55" s="151">
        <v>42</v>
      </c>
      <c r="C55" s="363">
        <v>1994961</v>
      </c>
      <c r="D55" s="363">
        <v>2269346</v>
      </c>
    </row>
    <row r="56" spans="1:4">
      <c r="A56" s="149" t="s">
        <v>50</v>
      </c>
      <c r="B56" s="150">
        <v>42</v>
      </c>
      <c r="C56" s="364">
        <v>0</v>
      </c>
      <c r="D56" s="364">
        <v>0</v>
      </c>
    </row>
    <row r="57" spans="1:4">
      <c r="A57" s="83"/>
      <c r="B57" s="84"/>
      <c r="C57" s="84"/>
      <c r="D57" s="84"/>
    </row>
    <row r="58" spans="1:4">
      <c r="A58" s="85"/>
      <c r="B58" s="86"/>
      <c r="C58" s="84"/>
      <c r="D58" s="84"/>
    </row>
    <row r="59" spans="1:4">
      <c r="A59" s="85"/>
      <c r="B59" s="86"/>
      <c r="C59" s="84"/>
      <c r="D59" s="84"/>
    </row>
    <row r="60" spans="1:4">
      <c r="A60" s="82" t="s">
        <v>51</v>
      </c>
      <c r="B60" s="86"/>
      <c r="C60" s="86"/>
      <c r="D60" s="86"/>
    </row>
    <row r="61" spans="1:4" ht="15.75">
      <c r="A61" s="86"/>
      <c r="B61" s="87"/>
      <c r="C61" s="88"/>
      <c r="D61" s="87"/>
    </row>
  </sheetData>
  <sheetProtection password="B44F" sheet="1" objects="1" scenarios="1" selectLockedCells="1"/>
  <mergeCells count="5">
    <mergeCell ref="B7:B9"/>
    <mergeCell ref="C7:D7"/>
    <mergeCell ref="A1:D2"/>
    <mergeCell ref="B3:D3"/>
    <mergeCell ref="B4:D4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&amp;R&amp;9Страна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2"/>
  <sheetViews>
    <sheetView topLeftCell="A7" workbookViewId="0">
      <selection activeCell="C33" sqref="C33"/>
    </sheetView>
  </sheetViews>
  <sheetFormatPr defaultRowHeight="15"/>
  <cols>
    <col min="1" max="1" width="58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5">
      <c r="A1" s="408" t="s">
        <v>54</v>
      </c>
      <c r="B1" s="408"/>
      <c r="C1" s="408"/>
      <c r="D1" s="408"/>
    </row>
    <row r="2" spans="1:5">
      <c r="A2" s="408"/>
      <c r="B2" s="408"/>
      <c r="C2" s="408"/>
      <c r="D2" s="408"/>
      <c r="E2" s="18"/>
    </row>
    <row r="3" spans="1:5">
      <c r="A3" s="42" t="s">
        <v>151</v>
      </c>
      <c r="B3" s="409" t="str">
        <f>'ФИ-Почетна'!$C$18</f>
        <v>Универзална Инвестициона Банка АД Скопје</v>
      </c>
      <c r="C3" s="410"/>
      <c r="D3" s="410"/>
    </row>
    <row r="4" spans="1:5">
      <c r="A4" s="42" t="s">
        <v>150</v>
      </c>
      <c r="B4" s="410" t="str">
        <f>'ФИ-Почетна'!$C$22</f>
        <v>01.01 - 31.12</v>
      </c>
      <c r="C4" s="410"/>
      <c r="D4" s="410"/>
    </row>
    <row r="5" spans="1:5">
      <c r="A5" s="42" t="s">
        <v>324</v>
      </c>
      <c r="B5" s="410">
        <f>'ФИ-Почетна'!$C$23</f>
        <v>2022</v>
      </c>
      <c r="C5" s="410"/>
      <c r="D5" s="410"/>
    </row>
    <row r="6" spans="1:5">
      <c r="A6" s="42" t="s">
        <v>149</v>
      </c>
      <c r="B6" s="410" t="str">
        <f>'ФИ-Почетна'!$C$20</f>
        <v>не</v>
      </c>
      <c r="C6" s="410"/>
      <c r="D6" s="410"/>
    </row>
    <row r="7" spans="1:5">
      <c r="A7" s="18"/>
      <c r="B7" s="403" t="s">
        <v>1</v>
      </c>
      <c r="C7" s="406" t="s">
        <v>82</v>
      </c>
      <c r="D7" s="407"/>
      <c r="E7" s="18"/>
    </row>
    <row r="8" spans="1:5">
      <c r="A8" s="18"/>
      <c r="B8" s="404"/>
      <c r="C8" s="167" t="s">
        <v>2</v>
      </c>
      <c r="D8" s="168" t="s">
        <v>55</v>
      </c>
      <c r="E8" s="18"/>
    </row>
    <row r="9" spans="1:5">
      <c r="A9" s="18"/>
      <c r="B9" s="405"/>
      <c r="C9" s="174"/>
      <c r="D9" s="174"/>
      <c r="E9" s="18"/>
    </row>
    <row r="10" spans="1:5">
      <c r="A10" s="152" t="s">
        <v>56</v>
      </c>
      <c r="B10" s="153"/>
      <c r="C10" s="296">
        <v>1120661</v>
      </c>
      <c r="D10" s="296">
        <v>1065271</v>
      </c>
      <c r="E10" s="21"/>
    </row>
    <row r="11" spans="1:5">
      <c r="A11" s="152" t="s">
        <v>57</v>
      </c>
      <c r="B11" s="154"/>
      <c r="C11" s="296">
        <v>-149541</v>
      </c>
      <c r="D11" s="296">
        <v>-226978</v>
      </c>
      <c r="E11" s="21"/>
    </row>
    <row r="12" spans="1:5">
      <c r="A12" s="152" t="s">
        <v>58</v>
      </c>
      <c r="B12" s="154">
        <v>6</v>
      </c>
      <c r="C12" s="294">
        <f>C10+C11</f>
        <v>971120</v>
      </c>
      <c r="D12" s="295">
        <f>D10+D11</f>
        <v>838293</v>
      </c>
      <c r="E12" s="21"/>
    </row>
    <row r="13" spans="1:5">
      <c r="A13" s="152" t="s">
        <v>59</v>
      </c>
      <c r="B13" s="154"/>
      <c r="C13" s="296">
        <v>602617</v>
      </c>
      <c r="D13" s="296">
        <v>505793</v>
      </c>
      <c r="E13" s="21"/>
    </row>
    <row r="14" spans="1:5">
      <c r="A14" s="152" t="s">
        <v>60</v>
      </c>
      <c r="B14" s="154"/>
      <c r="C14" s="296">
        <v>-283004</v>
      </c>
      <c r="D14" s="296">
        <v>-275166</v>
      </c>
      <c r="E14" s="21"/>
    </row>
    <row r="15" spans="1:5">
      <c r="A15" s="152" t="s">
        <v>61</v>
      </c>
      <c r="B15" s="154">
        <v>7</v>
      </c>
      <c r="C15" s="294">
        <f>C13+C14</f>
        <v>319613</v>
      </c>
      <c r="D15" s="295">
        <f>D13+D14</f>
        <v>230627</v>
      </c>
      <c r="E15" s="21"/>
    </row>
    <row r="16" spans="1:5">
      <c r="A16" s="152" t="s">
        <v>62</v>
      </c>
      <c r="B16" s="154">
        <v>8</v>
      </c>
      <c r="C16" s="296">
        <v>0</v>
      </c>
      <c r="D16" s="296">
        <v>0</v>
      </c>
      <c r="E16" s="21"/>
    </row>
    <row r="17" spans="1:5" ht="25.5">
      <c r="A17" s="152" t="s">
        <v>63</v>
      </c>
      <c r="B17" s="154">
        <v>9</v>
      </c>
      <c r="C17" s="296">
        <v>0</v>
      </c>
      <c r="D17" s="296">
        <v>0</v>
      </c>
      <c r="E17" s="21"/>
    </row>
    <row r="18" spans="1:5">
      <c r="A18" s="152" t="s">
        <v>64</v>
      </c>
      <c r="B18" s="154">
        <v>10</v>
      </c>
      <c r="C18" s="296">
        <v>42288</v>
      </c>
      <c r="D18" s="296">
        <v>34178</v>
      </c>
      <c r="E18" s="21"/>
    </row>
    <row r="19" spans="1:5">
      <c r="A19" s="152" t="s">
        <v>65</v>
      </c>
      <c r="B19" s="154">
        <v>11</v>
      </c>
      <c r="C19" s="296">
        <v>144069</v>
      </c>
      <c r="D19" s="296">
        <v>109731</v>
      </c>
      <c r="E19" s="21"/>
    </row>
    <row r="20" spans="1:5">
      <c r="A20" s="152" t="s">
        <v>66</v>
      </c>
      <c r="B20" s="154">
        <v>24</v>
      </c>
      <c r="C20" s="296">
        <v>0</v>
      </c>
      <c r="D20" s="296">
        <v>0</v>
      </c>
      <c r="E20" s="21"/>
    </row>
    <row r="21" spans="1:5" ht="25.5">
      <c r="A21" s="152" t="s">
        <v>332</v>
      </c>
      <c r="B21" s="154">
        <v>12</v>
      </c>
      <c r="C21" s="296">
        <v>-414125</v>
      </c>
      <c r="D21" s="296">
        <v>-320492</v>
      </c>
      <c r="E21" s="21"/>
    </row>
    <row r="22" spans="1:5" ht="25.5">
      <c r="A22" s="155" t="s">
        <v>67</v>
      </c>
      <c r="B22" s="154">
        <v>13</v>
      </c>
      <c r="C22" s="296">
        <v>22263</v>
      </c>
      <c r="D22" s="296">
        <v>-3344</v>
      </c>
      <c r="E22" s="21"/>
    </row>
    <row r="23" spans="1:5">
      <c r="A23" s="152" t="s">
        <v>68</v>
      </c>
      <c r="B23" s="154">
        <v>14</v>
      </c>
      <c r="C23" s="296">
        <v>-350998</v>
      </c>
      <c r="D23" s="296">
        <v>-330194</v>
      </c>
      <c r="E23" s="21"/>
    </row>
    <row r="24" spans="1:5">
      <c r="A24" s="152" t="s">
        <v>69</v>
      </c>
      <c r="B24" s="154">
        <v>15</v>
      </c>
      <c r="C24" s="296">
        <v>-50328</v>
      </c>
      <c r="D24" s="296">
        <v>-51084</v>
      </c>
      <c r="E24" s="21"/>
    </row>
    <row r="25" spans="1:5">
      <c r="A25" s="152" t="s">
        <v>70</v>
      </c>
      <c r="B25" s="154">
        <v>16</v>
      </c>
      <c r="C25" s="296">
        <f>-310369+870</f>
        <v>-309499</v>
      </c>
      <c r="D25" s="296">
        <v>-268175</v>
      </c>
      <c r="E25" s="21"/>
    </row>
    <row r="26" spans="1:5">
      <c r="A26" s="152" t="s">
        <v>71</v>
      </c>
      <c r="B26" s="154">
        <v>24</v>
      </c>
      <c r="C26" s="298">
        <v>0</v>
      </c>
      <c r="D26" s="297">
        <v>0</v>
      </c>
      <c r="E26" s="21"/>
    </row>
    <row r="27" spans="1:5">
      <c r="A27" s="156" t="s">
        <v>72</v>
      </c>
      <c r="B27" s="157"/>
      <c r="C27" s="299">
        <f>C12+C15+C16+C17+C18+C19+C20+C21+C22+C23+C24+C25+C26</f>
        <v>374403</v>
      </c>
      <c r="D27" s="300">
        <f>D12+D15+D16+D17+D18+D19+D20+D21+D22+D23+D24+D25+D26</f>
        <v>239540</v>
      </c>
      <c r="E27" s="21"/>
    </row>
    <row r="28" spans="1:5">
      <c r="A28" s="152" t="s">
        <v>73</v>
      </c>
      <c r="B28" s="154">
        <v>17</v>
      </c>
      <c r="C28" s="298">
        <f>33060+87</f>
        <v>33147</v>
      </c>
      <c r="D28" s="298">
        <v>21347</v>
      </c>
      <c r="E28" s="21"/>
    </row>
    <row r="29" spans="1:5" ht="25.5">
      <c r="A29" s="156" t="s">
        <v>74</v>
      </c>
      <c r="B29" s="157"/>
      <c r="C29" s="299">
        <f>C27-C28</f>
        <v>341256</v>
      </c>
      <c r="D29" s="300">
        <f>D27-D28</f>
        <v>218193</v>
      </c>
      <c r="E29" s="21"/>
    </row>
    <row r="30" spans="1:5" ht="25.5">
      <c r="A30" s="155" t="s">
        <v>75</v>
      </c>
      <c r="B30" s="154"/>
      <c r="C30" s="301">
        <v>0</v>
      </c>
      <c r="D30" s="301">
        <v>0</v>
      </c>
      <c r="E30" s="21"/>
    </row>
    <row r="31" spans="1:5">
      <c r="A31" s="156" t="s">
        <v>52</v>
      </c>
      <c r="B31" s="157"/>
      <c r="C31" s="299">
        <f>C29-C30</f>
        <v>341256</v>
      </c>
      <c r="D31" s="300">
        <f>D29-D30</f>
        <v>218193</v>
      </c>
      <c r="E31" s="21"/>
    </row>
    <row r="32" spans="1:5" ht="25.5">
      <c r="A32" s="156" t="s">
        <v>76</v>
      </c>
      <c r="B32" s="154"/>
      <c r="C32" s="118"/>
      <c r="D32" s="118"/>
    </row>
    <row r="33" spans="1:5">
      <c r="A33" s="158" t="s">
        <v>77</v>
      </c>
      <c r="B33" s="154"/>
      <c r="C33" s="301">
        <v>0</v>
      </c>
      <c r="D33" s="301">
        <v>0</v>
      </c>
      <c r="E33" s="54"/>
    </row>
    <row r="34" spans="1:5">
      <c r="A34" s="159" t="s">
        <v>78</v>
      </c>
      <c r="B34" s="154"/>
      <c r="C34" s="298">
        <v>0</v>
      </c>
      <c r="D34" s="298">
        <v>0</v>
      </c>
      <c r="E34" s="54"/>
    </row>
    <row r="35" spans="1:5">
      <c r="A35" s="156" t="s">
        <v>79</v>
      </c>
      <c r="B35" s="160">
        <v>41</v>
      </c>
      <c r="C35" s="302">
        <f>C36</f>
        <v>625</v>
      </c>
      <c r="D35" s="303">
        <f>D36</f>
        <v>400</v>
      </c>
    </row>
    <row r="36" spans="1:5">
      <c r="A36" s="158" t="s">
        <v>80</v>
      </c>
      <c r="B36" s="154"/>
      <c r="C36" s="304">
        <v>625</v>
      </c>
      <c r="D36" s="304">
        <v>400</v>
      </c>
      <c r="E36" s="54"/>
    </row>
    <row r="37" spans="1:5">
      <c r="A37" s="159" t="s">
        <v>81</v>
      </c>
      <c r="B37" s="161"/>
      <c r="C37" s="293">
        <v>625</v>
      </c>
      <c r="D37" s="297">
        <f>D36</f>
        <v>400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51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objects="1" scenarios="1" select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7" workbookViewId="0">
      <selection activeCell="C38" sqref="C38"/>
    </sheetView>
  </sheetViews>
  <sheetFormatPr defaultRowHeight="15"/>
  <cols>
    <col min="1" max="1" width="54.7109375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4">
      <c r="A1" s="416" t="s">
        <v>337</v>
      </c>
      <c r="B1" s="416"/>
      <c r="C1" s="416"/>
      <c r="D1" s="416"/>
    </row>
    <row r="2" spans="1:4">
      <c r="A2" s="416"/>
      <c r="B2" s="416"/>
      <c r="C2" s="416"/>
      <c r="D2" s="416"/>
    </row>
    <row r="3" spans="1:4">
      <c r="A3" s="42" t="s">
        <v>151</v>
      </c>
      <c r="B3" s="409" t="str">
        <f>'ФИ-Почетна'!$C$18</f>
        <v>Универзална Инвестициона Банка АД Скопје</v>
      </c>
      <c r="C3" s="410"/>
      <c r="D3" s="410"/>
    </row>
    <row r="4" spans="1:4">
      <c r="A4" s="42" t="s">
        <v>150</v>
      </c>
      <c r="B4" s="410" t="str">
        <f>'ФИ-Почетна'!$C$22</f>
        <v>01.01 - 31.12</v>
      </c>
      <c r="C4" s="410"/>
      <c r="D4" s="410"/>
    </row>
    <row r="5" spans="1:4">
      <c r="A5" s="42" t="s">
        <v>324</v>
      </c>
      <c r="B5" s="410">
        <f>'ФИ-Почетна'!$C$23</f>
        <v>2022</v>
      </c>
      <c r="C5" s="410"/>
      <c r="D5" s="410"/>
    </row>
    <row r="6" spans="1:4">
      <c r="A6" s="42" t="s">
        <v>149</v>
      </c>
      <c r="B6" s="410" t="str">
        <f>'ФИ-Почетна'!$C$20</f>
        <v>не</v>
      </c>
      <c r="C6" s="410"/>
      <c r="D6" s="410"/>
    </row>
    <row r="7" spans="1:4">
      <c r="A7" s="182"/>
      <c r="B7" s="411" t="s">
        <v>1</v>
      </c>
      <c r="C7" s="414" t="s">
        <v>82</v>
      </c>
      <c r="D7" s="415"/>
    </row>
    <row r="8" spans="1:4">
      <c r="A8" s="182"/>
      <c r="B8" s="412"/>
      <c r="C8" s="167" t="s">
        <v>2</v>
      </c>
      <c r="D8" s="168" t="s">
        <v>55</v>
      </c>
    </row>
    <row r="9" spans="1:4">
      <c r="A9" s="182"/>
      <c r="B9" s="413"/>
      <c r="C9" s="174"/>
      <c r="D9" s="174"/>
    </row>
    <row r="10" spans="1:4">
      <c r="A10" s="183" t="s">
        <v>52</v>
      </c>
      <c r="B10" s="184"/>
      <c r="C10" s="365">
        <f>'[2]БУ-311222-НБРМ'!D31</f>
        <v>341256</v>
      </c>
      <c r="D10" s="365">
        <f>'[2]БУ-311222-НБРМ'!E31</f>
        <v>218193</v>
      </c>
    </row>
    <row r="11" spans="1:4" ht="30">
      <c r="A11" s="183" t="s">
        <v>338</v>
      </c>
      <c r="B11" s="185"/>
      <c r="C11" s="309"/>
      <c r="D11" s="309"/>
    </row>
    <row r="12" spans="1:4" ht="27" customHeight="1">
      <c r="A12" s="186" t="s">
        <v>339</v>
      </c>
      <c r="B12" s="185"/>
      <c r="C12" s="310">
        <f>C19</f>
        <v>7367</v>
      </c>
      <c r="D12" s="310">
        <f>D19</f>
        <v>187</v>
      </c>
    </row>
    <row r="13" spans="1:4" ht="25.5">
      <c r="A13" s="187" t="s">
        <v>340</v>
      </c>
      <c r="B13" s="185"/>
      <c r="C13" s="310">
        <f>C14+C17</f>
        <v>0</v>
      </c>
      <c r="D13" s="310">
        <f>D14+D17</f>
        <v>0</v>
      </c>
    </row>
    <row r="14" spans="1:4" ht="25.5">
      <c r="A14" s="188" t="s">
        <v>341</v>
      </c>
      <c r="B14" s="185"/>
      <c r="C14" s="311">
        <f>C15+C16</f>
        <v>0</v>
      </c>
      <c r="D14" s="311">
        <f>D15+D16</f>
        <v>0</v>
      </c>
    </row>
    <row r="15" spans="1:4" ht="38.25">
      <c r="A15" s="188" t="s">
        <v>342</v>
      </c>
      <c r="B15" s="185"/>
      <c r="C15" s="312"/>
      <c r="D15" s="312"/>
    </row>
    <row r="16" spans="1:4" ht="25.5">
      <c r="A16" s="187" t="s">
        <v>343</v>
      </c>
      <c r="B16" s="185"/>
      <c r="C16" s="312"/>
      <c r="D16" s="312"/>
    </row>
    <row r="17" spans="1:4" ht="25.5">
      <c r="A17" s="187" t="s">
        <v>344</v>
      </c>
      <c r="B17" s="185">
        <v>17</v>
      </c>
      <c r="C17" s="313"/>
      <c r="D17" s="313"/>
    </row>
    <row r="18" spans="1:4" ht="25.5">
      <c r="A18" s="186" t="s">
        <v>345</v>
      </c>
      <c r="B18" s="185"/>
      <c r="C18" s="314"/>
      <c r="D18" s="314"/>
    </row>
    <row r="19" spans="1:4" ht="38.25">
      <c r="A19" s="186" t="s">
        <v>346</v>
      </c>
      <c r="B19" s="185"/>
      <c r="C19" s="315">
        <f>C25+C28+C31+C32+C33+C34+C35</f>
        <v>7367</v>
      </c>
      <c r="D19" s="315">
        <f>D25+D28+D31+D32+D33+D34+D35</f>
        <v>187</v>
      </c>
    </row>
    <row r="20" spans="1:4" ht="25.5">
      <c r="A20" s="187" t="s">
        <v>347</v>
      </c>
      <c r="B20" s="185"/>
      <c r="C20" s="316">
        <v>0</v>
      </c>
      <c r="D20" s="316">
        <v>0</v>
      </c>
    </row>
    <row r="21" spans="1:4" ht="25.5">
      <c r="A21" s="188" t="s">
        <v>348</v>
      </c>
      <c r="B21" s="185"/>
      <c r="C21" s="310">
        <v>0</v>
      </c>
      <c r="D21" s="310">
        <f>D22+D23+D24+D25</f>
        <v>0</v>
      </c>
    </row>
    <row r="22" spans="1:4" ht="38.25">
      <c r="A22" s="188" t="s">
        <v>349</v>
      </c>
      <c r="B22" s="185"/>
      <c r="C22" s="312"/>
      <c r="D22" s="312"/>
    </row>
    <row r="23" spans="1:4" ht="25.5">
      <c r="A23" s="188" t="s">
        <v>350</v>
      </c>
      <c r="B23" s="185"/>
      <c r="C23" s="312"/>
      <c r="D23" s="312"/>
    </row>
    <row r="24" spans="1:4" ht="25.5">
      <c r="A24" s="188" t="s">
        <v>351</v>
      </c>
      <c r="B24" s="185"/>
      <c r="C24" s="312"/>
      <c r="D24" s="312"/>
    </row>
    <row r="25" spans="1:4" ht="25.5">
      <c r="A25" s="187" t="s">
        <v>352</v>
      </c>
      <c r="B25" s="185"/>
      <c r="C25" s="312">
        <f>C26+C27</f>
        <v>7554</v>
      </c>
      <c r="D25" s="312"/>
    </row>
    <row r="26" spans="1:4" ht="16.5" customHeight="1">
      <c r="A26" s="188" t="s">
        <v>353</v>
      </c>
      <c r="B26" s="185"/>
      <c r="C26" s="317">
        <f>24387+7554</f>
        <v>31941</v>
      </c>
      <c r="D26" s="317">
        <v>0</v>
      </c>
    </row>
    <row r="27" spans="1:4" ht="25.5">
      <c r="A27" s="188" t="s">
        <v>354</v>
      </c>
      <c r="B27" s="185"/>
      <c r="C27" s="317">
        <v>-24387</v>
      </c>
      <c r="D27" s="317">
        <v>0</v>
      </c>
    </row>
    <row r="28" spans="1:4" ht="25.5">
      <c r="A28" s="187" t="s">
        <v>355</v>
      </c>
      <c r="B28" s="185"/>
      <c r="C28" s="312">
        <v>0</v>
      </c>
      <c r="D28" s="312">
        <v>0</v>
      </c>
    </row>
    <row r="29" spans="1:4" ht="38.25">
      <c r="A29" s="188" t="s">
        <v>356</v>
      </c>
      <c r="B29" s="185"/>
      <c r="C29" s="311">
        <f>C30+C31</f>
        <v>0</v>
      </c>
      <c r="D29" s="311">
        <f>D30+D31</f>
        <v>0</v>
      </c>
    </row>
    <row r="30" spans="1:4" ht="40.5" customHeight="1">
      <c r="A30" s="188" t="s">
        <v>357</v>
      </c>
      <c r="B30" s="185"/>
      <c r="C30" s="312"/>
      <c r="D30" s="312"/>
    </row>
    <row r="31" spans="1:4" ht="25.5">
      <c r="A31" s="187" t="s">
        <v>358</v>
      </c>
      <c r="B31" s="185"/>
      <c r="C31" s="312"/>
      <c r="D31" s="312"/>
    </row>
    <row r="32" spans="1:4" ht="25.5">
      <c r="A32" s="187" t="s">
        <v>359</v>
      </c>
      <c r="B32" s="185"/>
      <c r="C32" s="312"/>
      <c r="D32" s="312"/>
    </row>
    <row r="33" spans="1:4" ht="25.5">
      <c r="A33" s="187" t="s">
        <v>360</v>
      </c>
      <c r="B33" s="185">
        <v>24</v>
      </c>
      <c r="C33" s="312"/>
      <c r="D33" s="312"/>
    </row>
    <row r="34" spans="1:4" ht="25.5">
      <c r="A34" s="187" t="s">
        <v>361</v>
      </c>
      <c r="B34" s="185"/>
      <c r="C34" s="317">
        <v>-187</v>
      </c>
      <c r="D34" s="312">
        <v>187</v>
      </c>
    </row>
    <row r="35" spans="1:4" ht="25.5">
      <c r="A35" s="187" t="s">
        <v>362</v>
      </c>
      <c r="B35" s="185">
        <v>17</v>
      </c>
      <c r="C35" s="317">
        <v>0</v>
      </c>
      <c r="D35" s="312"/>
    </row>
    <row r="36" spans="1:4" ht="30.75" customHeight="1">
      <c r="A36" s="183" t="s">
        <v>363</v>
      </c>
      <c r="B36" s="185"/>
      <c r="C36" s="312">
        <f>C12</f>
        <v>7367</v>
      </c>
      <c r="D36" s="312">
        <f>D12</f>
        <v>187</v>
      </c>
    </row>
    <row r="37" spans="1:4">
      <c r="A37" s="183" t="s">
        <v>364</v>
      </c>
      <c r="B37" s="185"/>
      <c r="C37" s="318">
        <f>C12</f>
        <v>7367</v>
      </c>
      <c r="D37" s="318">
        <f>D12</f>
        <v>187</v>
      </c>
    </row>
    <row r="38" spans="1:4">
      <c r="A38" s="183" t="s">
        <v>365</v>
      </c>
      <c r="B38" s="185"/>
      <c r="C38" s="318">
        <f>C10+C37</f>
        <v>348623</v>
      </c>
      <c r="D38" s="318">
        <f>D10+D37</f>
        <v>218380</v>
      </c>
    </row>
    <row r="39" spans="1:4" ht="30.75" thickBot="1">
      <c r="A39" s="183" t="s">
        <v>366</v>
      </c>
      <c r="B39" s="185"/>
      <c r="C39" s="319"/>
      <c r="D39" s="319"/>
    </row>
    <row r="40" spans="1:4" ht="15.75" thickTop="1">
      <c r="A40" s="189" t="s">
        <v>77</v>
      </c>
      <c r="B40" s="190"/>
      <c r="C40" s="320"/>
      <c r="D40" s="320"/>
    </row>
    <row r="41" spans="1:4">
      <c r="A41" s="183" t="s">
        <v>78</v>
      </c>
      <c r="B41" s="185"/>
      <c r="C41" s="314"/>
      <c r="D41" s="314"/>
    </row>
    <row r="42" spans="1:4">
      <c r="A42" s="191"/>
      <c r="B42" s="192"/>
      <c r="C42" s="193"/>
      <c r="D42" s="193"/>
    </row>
    <row r="43" spans="1:4">
      <c r="A43" s="182"/>
      <c r="B43" s="194"/>
      <c r="C43" s="195"/>
      <c r="D43" s="196"/>
    </row>
    <row r="44" spans="1:4">
      <c r="A44" s="182" t="s">
        <v>51</v>
      </c>
      <c r="B44" s="194"/>
      <c r="C44" s="182"/>
      <c r="D44" s="182"/>
    </row>
    <row r="45" spans="1:4">
      <c r="A45" s="182"/>
      <c r="B45" s="182"/>
      <c r="C45" s="182"/>
      <c r="D45" s="182"/>
    </row>
  </sheetData>
  <sheetProtection password="B44F" sheet="1" select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98"/>
  <sheetViews>
    <sheetView topLeftCell="A63" workbookViewId="0">
      <selection activeCell="B95" sqref="B95:C96"/>
    </sheetView>
  </sheetViews>
  <sheetFormatPr defaultRowHeight="15"/>
  <cols>
    <col min="1" max="1" width="55.140625" customWidth="1"/>
    <col min="2" max="3" width="21.140625" customWidth="1"/>
    <col min="5" max="5" width="7.85546875" customWidth="1"/>
  </cols>
  <sheetData>
    <row r="1" spans="1:5">
      <c r="A1" s="417" t="s">
        <v>83</v>
      </c>
      <c r="B1" s="417"/>
      <c r="C1" s="417"/>
    </row>
    <row r="2" spans="1:5">
      <c r="A2" s="417"/>
      <c r="B2" s="417"/>
      <c r="C2" s="417"/>
    </row>
    <row r="3" spans="1:5">
      <c r="A3" s="42" t="s">
        <v>151</v>
      </c>
      <c r="B3" s="409" t="str">
        <f>'ФИ-Почетна'!$C$18</f>
        <v>Универзална Инвестициона Банка АД Скопје</v>
      </c>
      <c r="C3" s="410"/>
      <c r="E3" s="48"/>
    </row>
    <row r="4" spans="1:5">
      <c r="A4" s="42" t="s">
        <v>150</v>
      </c>
      <c r="B4" s="410" t="str">
        <f>'ФИ-Почетна'!$C$22</f>
        <v>01.01 - 31.12</v>
      </c>
      <c r="C4" s="410"/>
      <c r="E4" s="48"/>
    </row>
    <row r="5" spans="1:5">
      <c r="A5" s="42" t="s">
        <v>324</v>
      </c>
      <c r="B5" s="410">
        <f>'ФИ-Почетна'!$C$23</f>
        <v>2022</v>
      </c>
      <c r="C5" s="410"/>
      <c r="E5" s="48"/>
    </row>
    <row r="6" spans="1:5">
      <c r="A6" s="42" t="s">
        <v>149</v>
      </c>
      <c r="B6" s="410" t="str">
        <f>'ФИ-Почетна'!$C$20</f>
        <v>не</v>
      </c>
      <c r="C6" s="410"/>
      <c r="E6" s="48"/>
    </row>
    <row r="7" spans="1:5">
      <c r="A7" s="30"/>
      <c r="B7" s="414" t="s">
        <v>82</v>
      </c>
      <c r="C7" s="415"/>
    </row>
    <row r="8" spans="1:5" ht="15" customHeight="1">
      <c r="A8" s="162" t="s">
        <v>84</v>
      </c>
      <c r="B8" s="172" t="s">
        <v>85</v>
      </c>
      <c r="C8" s="172" t="s">
        <v>86</v>
      </c>
    </row>
    <row r="9" spans="1:5">
      <c r="A9" s="163" t="s">
        <v>87</v>
      </c>
      <c r="B9" s="175"/>
      <c r="C9" s="175"/>
    </row>
    <row r="10" spans="1:5">
      <c r="A10" s="163" t="s">
        <v>88</v>
      </c>
      <c r="B10" s="321">
        <v>374403</v>
      </c>
      <c r="C10" s="366">
        <v>239540</v>
      </c>
    </row>
    <row r="11" spans="1:5">
      <c r="A11" s="164" t="s">
        <v>89</v>
      </c>
      <c r="B11" s="322"/>
      <c r="C11" s="367"/>
    </row>
    <row r="12" spans="1:5" ht="25.5">
      <c r="A12" s="164" t="s">
        <v>90</v>
      </c>
      <c r="B12" s="321">
        <v>0</v>
      </c>
      <c r="C12" s="366">
        <v>0</v>
      </c>
    </row>
    <row r="13" spans="1:5">
      <c r="A13" s="164" t="s">
        <v>91</v>
      </c>
      <c r="B13" s="321">
        <v>0</v>
      </c>
      <c r="C13" s="366">
        <v>0</v>
      </c>
    </row>
    <row r="14" spans="1:5">
      <c r="A14" s="164" t="s">
        <v>92</v>
      </c>
      <c r="B14" s="321">
        <v>15933</v>
      </c>
      <c r="C14" s="366">
        <v>21493</v>
      </c>
    </row>
    <row r="15" spans="1:5">
      <c r="A15" s="164" t="s">
        <v>93</v>
      </c>
      <c r="B15" s="321">
        <v>34395</v>
      </c>
      <c r="C15" s="366">
        <v>29591</v>
      </c>
    </row>
    <row r="16" spans="1:5">
      <c r="A16" s="164" t="s">
        <v>94</v>
      </c>
      <c r="B16" s="321">
        <v>0</v>
      </c>
      <c r="C16" s="366">
        <v>0</v>
      </c>
    </row>
    <row r="17" spans="1:3">
      <c r="A17" s="164" t="s">
        <v>95</v>
      </c>
      <c r="B17" s="321">
        <v>0</v>
      </c>
      <c r="C17" s="366">
        <v>0</v>
      </c>
    </row>
    <row r="18" spans="1:3">
      <c r="A18" s="164" t="s">
        <v>96</v>
      </c>
      <c r="B18" s="321">
        <v>-12913</v>
      </c>
      <c r="C18" s="366">
        <v>-12627</v>
      </c>
    </row>
    <row r="19" spans="1:3" ht="25.5">
      <c r="A19" s="164" t="s">
        <v>97</v>
      </c>
      <c r="B19" s="321">
        <v>-20785</v>
      </c>
      <c r="C19" s="366">
        <v>0</v>
      </c>
    </row>
    <row r="20" spans="1:3">
      <c r="A20" s="164" t="s">
        <v>98</v>
      </c>
      <c r="B20" s="321">
        <v>0</v>
      </c>
      <c r="C20" s="366">
        <v>0</v>
      </c>
    </row>
    <row r="21" spans="1:3">
      <c r="A21" s="164" t="s">
        <v>95</v>
      </c>
      <c r="B21" s="321">
        <v>0</v>
      </c>
      <c r="C21" s="366">
        <v>0</v>
      </c>
    </row>
    <row r="22" spans="1:3">
      <c r="A22" s="164" t="s">
        <v>96</v>
      </c>
      <c r="B22" s="321">
        <v>0</v>
      </c>
      <c r="C22" s="366">
        <v>0</v>
      </c>
    </row>
    <row r="23" spans="1:3" ht="25.5">
      <c r="A23" s="164" t="s">
        <v>97</v>
      </c>
      <c r="B23" s="321">
        <v>0</v>
      </c>
      <c r="C23" s="366">
        <v>0</v>
      </c>
    </row>
    <row r="24" spans="1:3">
      <c r="A24" s="164" t="s">
        <v>56</v>
      </c>
      <c r="B24" s="321">
        <v>-1120661</v>
      </c>
      <c r="C24" s="366">
        <v>-1065271</v>
      </c>
    </row>
    <row r="25" spans="1:3">
      <c r="A25" s="164" t="s">
        <v>57</v>
      </c>
      <c r="B25" s="321">
        <v>149541</v>
      </c>
      <c r="C25" s="366">
        <v>226978</v>
      </c>
    </row>
    <row r="26" spans="1:3">
      <c r="A26" s="164" t="s">
        <v>62</v>
      </c>
      <c r="B26" s="321">
        <v>0</v>
      </c>
      <c r="C26" s="366">
        <v>0</v>
      </c>
    </row>
    <row r="27" spans="1:3" ht="29.25" customHeight="1">
      <c r="A27" s="164" t="s">
        <v>332</v>
      </c>
      <c r="B27" s="321">
        <v>0</v>
      </c>
      <c r="C27" s="366">
        <v>0</v>
      </c>
    </row>
    <row r="28" spans="1:3">
      <c r="A28" s="164" t="s">
        <v>333</v>
      </c>
      <c r="B28" s="321">
        <v>421360</v>
      </c>
      <c r="C28" s="366">
        <v>322877</v>
      </c>
    </row>
    <row r="29" spans="1:3">
      <c r="A29" s="164" t="s">
        <v>334</v>
      </c>
      <c r="B29" s="321">
        <v>-7235</v>
      </c>
      <c r="C29" s="366">
        <v>-2385</v>
      </c>
    </row>
    <row r="30" spans="1:3" ht="25.5">
      <c r="A30" s="164" t="s">
        <v>99</v>
      </c>
      <c r="B30" s="321"/>
      <c r="C30" s="366"/>
    </row>
    <row r="31" spans="1:3">
      <c r="A31" s="164" t="s">
        <v>100</v>
      </c>
      <c r="B31" s="321">
        <v>2124</v>
      </c>
      <c r="C31" s="366">
        <v>3344</v>
      </c>
    </row>
    <row r="32" spans="1:3">
      <c r="A32" s="164" t="s">
        <v>101</v>
      </c>
      <c r="B32" s="321">
        <v>-24387</v>
      </c>
      <c r="C32" s="366">
        <v>0</v>
      </c>
    </row>
    <row r="33" spans="1:3">
      <c r="A33" s="164" t="s">
        <v>335</v>
      </c>
      <c r="B33" s="321">
        <v>0</v>
      </c>
      <c r="C33" s="366">
        <v>0</v>
      </c>
    </row>
    <row r="34" spans="1:3">
      <c r="A34" s="164" t="s">
        <v>102</v>
      </c>
      <c r="B34" s="321">
        <v>0</v>
      </c>
      <c r="C34" s="366">
        <v>0</v>
      </c>
    </row>
    <row r="35" spans="1:3">
      <c r="A35" s="164" t="s">
        <v>103</v>
      </c>
      <c r="B35" s="321">
        <v>0</v>
      </c>
      <c r="C35" s="366">
        <v>0</v>
      </c>
    </row>
    <row r="36" spans="1:3">
      <c r="A36" s="164" t="s">
        <v>104</v>
      </c>
      <c r="B36" s="324">
        <v>-736</v>
      </c>
      <c r="C36" s="368">
        <v>-444</v>
      </c>
    </row>
    <row r="37" spans="1:3">
      <c r="A37" s="164" t="s">
        <v>105</v>
      </c>
      <c r="B37" s="321">
        <v>0</v>
      </c>
      <c r="C37" s="366">
        <v>0</v>
      </c>
    </row>
    <row r="38" spans="1:3">
      <c r="A38" s="164" t="s">
        <v>106</v>
      </c>
      <c r="B38" s="321">
        <v>-229</v>
      </c>
      <c r="C38" s="366">
        <v>-1185</v>
      </c>
    </row>
    <row r="39" spans="1:3">
      <c r="A39" s="164" t="s">
        <v>107</v>
      </c>
      <c r="B39" s="321">
        <v>1158395</v>
      </c>
      <c r="C39" s="366">
        <v>1110829</v>
      </c>
    </row>
    <row r="40" spans="1:3">
      <c r="A40" s="164" t="s">
        <v>108</v>
      </c>
      <c r="B40" s="321">
        <v>-209814</v>
      </c>
      <c r="C40" s="366">
        <v>-299007</v>
      </c>
    </row>
    <row r="41" spans="1:3" s="120" customFormat="1" ht="25.5">
      <c r="A41" s="170" t="s">
        <v>109</v>
      </c>
      <c r="B41" s="325">
        <f>SUM(B10:B40)</f>
        <v>759391</v>
      </c>
      <c r="C41" s="326">
        <f>SUM(C10:C40)</f>
        <v>573733</v>
      </c>
    </row>
    <row r="42" spans="1:3" s="120" customFormat="1">
      <c r="A42" s="171" t="s">
        <v>110</v>
      </c>
      <c r="B42" s="322"/>
      <c r="C42" s="327"/>
    </row>
    <row r="43" spans="1:3">
      <c r="A43" s="164" t="s">
        <v>6</v>
      </c>
      <c r="B43" s="321">
        <v>0</v>
      </c>
      <c r="C43" s="366">
        <v>0</v>
      </c>
    </row>
    <row r="44" spans="1:3">
      <c r="A44" s="164" t="s">
        <v>8</v>
      </c>
      <c r="B44" s="321">
        <v>0</v>
      </c>
      <c r="C44" s="366">
        <v>0</v>
      </c>
    </row>
    <row r="45" spans="1:3">
      <c r="A45" s="164" t="s">
        <v>9</v>
      </c>
      <c r="B45" s="321">
        <v>0</v>
      </c>
      <c r="C45" s="366">
        <v>0</v>
      </c>
    </row>
    <row r="46" spans="1:3">
      <c r="A46" s="164" t="s">
        <v>10</v>
      </c>
      <c r="B46" s="321">
        <v>-1187646</v>
      </c>
      <c r="C46" s="366">
        <v>-879763</v>
      </c>
    </row>
    <row r="47" spans="1:3">
      <c r="A47" s="164" t="s">
        <v>15</v>
      </c>
      <c r="B47" s="321">
        <v>0</v>
      </c>
      <c r="C47" s="366">
        <v>0</v>
      </c>
    </row>
    <row r="48" spans="1:3" ht="14.25" customHeight="1">
      <c r="A48" s="164" t="s">
        <v>111</v>
      </c>
      <c r="B48" s="321">
        <v>33134</v>
      </c>
      <c r="C48" s="366">
        <v>-24</v>
      </c>
    </row>
    <row r="49" spans="1:3">
      <c r="A49" s="164" t="s">
        <v>112</v>
      </c>
      <c r="B49" s="321">
        <v>-315396</v>
      </c>
      <c r="C49" s="366">
        <v>-104400</v>
      </c>
    </row>
    <row r="50" spans="1:3">
      <c r="A50" s="164" t="s">
        <v>113</v>
      </c>
      <c r="B50" s="321">
        <v>0</v>
      </c>
      <c r="C50" s="366">
        <v>0</v>
      </c>
    </row>
    <row r="51" spans="1:3">
      <c r="A51" s="164" t="s">
        <v>14</v>
      </c>
      <c r="B51" s="321">
        <v>-133182</v>
      </c>
      <c r="C51" s="366">
        <v>-68114</v>
      </c>
    </row>
    <row r="52" spans="1:3">
      <c r="A52" s="164" t="s">
        <v>19</v>
      </c>
      <c r="B52" s="321">
        <v>0</v>
      </c>
      <c r="C52" s="366">
        <v>0</v>
      </c>
    </row>
    <row r="53" spans="1:3" ht="25.5">
      <c r="A53" s="164" t="s">
        <v>20</v>
      </c>
      <c r="B53" s="321">
        <v>0</v>
      </c>
      <c r="C53" s="366">
        <v>0</v>
      </c>
    </row>
    <row r="54" spans="1:3" s="119" customFormat="1">
      <c r="A54" s="171" t="s">
        <v>114</v>
      </c>
      <c r="B54" s="321"/>
      <c r="C54" s="366"/>
    </row>
    <row r="55" spans="1:3">
      <c r="A55" s="164" t="s">
        <v>23</v>
      </c>
      <c r="B55" s="321">
        <v>0</v>
      </c>
      <c r="C55" s="366">
        <v>0</v>
      </c>
    </row>
    <row r="56" spans="1:3">
      <c r="A56" s="164" t="s">
        <v>25</v>
      </c>
      <c r="B56" s="321">
        <v>0</v>
      </c>
      <c r="C56" s="366">
        <v>0</v>
      </c>
    </row>
    <row r="57" spans="1:3">
      <c r="A57" s="164" t="s">
        <v>115</v>
      </c>
      <c r="B57" s="321">
        <v>1480062</v>
      </c>
      <c r="C57" s="366">
        <v>18487</v>
      </c>
    </row>
    <row r="58" spans="1:3">
      <c r="A58" s="164" t="s">
        <v>27</v>
      </c>
      <c r="B58" s="321">
        <v>130602</v>
      </c>
      <c r="C58" s="366">
        <v>178646</v>
      </c>
    </row>
    <row r="59" spans="1:3">
      <c r="A59" s="164" t="s">
        <v>34</v>
      </c>
      <c r="B59" s="321">
        <v>42690</v>
      </c>
      <c r="C59" s="366">
        <v>48111</v>
      </c>
    </row>
    <row r="60" spans="1:3" ht="25.5">
      <c r="A60" s="164" t="s">
        <v>35</v>
      </c>
      <c r="B60" s="321">
        <v>0</v>
      </c>
      <c r="C60" s="366">
        <v>0</v>
      </c>
    </row>
    <row r="61" spans="1:3" s="120" customFormat="1" ht="25.5">
      <c r="A61" s="165" t="s">
        <v>116</v>
      </c>
      <c r="B61" s="325">
        <f>B41+B43+B44+B45+B46+B47+B48+B49+B50+B51+B52+B53+B55+B56+B57+B58+B59+B60</f>
        <v>809655</v>
      </c>
      <c r="C61" s="328">
        <f>C41+C43+C44+C45+C46+C47+C48+C49+C50+C51+C52+C53+C55+C56+C57+C58+C59+C60</f>
        <v>-233324</v>
      </c>
    </row>
    <row r="62" spans="1:3">
      <c r="A62" s="164" t="s">
        <v>117</v>
      </c>
      <c r="B62" s="321">
        <v>-7701</v>
      </c>
      <c r="C62" s="366">
        <v>-50679</v>
      </c>
    </row>
    <row r="63" spans="1:3" s="121" customFormat="1">
      <c r="A63" s="166" t="s">
        <v>118</v>
      </c>
      <c r="B63" s="329">
        <f>SUM(B61:B62)</f>
        <v>801954</v>
      </c>
      <c r="C63" s="329">
        <f>SUM(C61:C62)</f>
        <v>-284003</v>
      </c>
    </row>
    <row r="64" spans="1:3" s="121" customFormat="1">
      <c r="A64" s="163" t="s">
        <v>119</v>
      </c>
      <c r="B64" s="176"/>
      <c r="C64" s="176"/>
    </row>
    <row r="65" spans="1:3">
      <c r="A65" s="164" t="s">
        <v>120</v>
      </c>
      <c r="B65" s="321">
        <v>-1270000</v>
      </c>
      <c r="C65" s="366">
        <v>-650000</v>
      </c>
    </row>
    <row r="66" spans="1:3" ht="25.5">
      <c r="A66" s="164" t="s">
        <v>121</v>
      </c>
      <c r="B66" s="321">
        <v>749928</v>
      </c>
      <c r="C66" s="366">
        <v>0</v>
      </c>
    </row>
    <row r="67" spans="1:3" ht="25.5">
      <c r="A67" s="164" t="s">
        <v>122</v>
      </c>
      <c r="B67" s="321">
        <v>0</v>
      </c>
      <c r="C67" s="366">
        <v>0</v>
      </c>
    </row>
    <row r="68" spans="1:3" ht="25.5">
      <c r="A68" s="164" t="s">
        <v>123</v>
      </c>
      <c r="B68" s="321">
        <v>0</v>
      </c>
      <c r="C68" s="366">
        <v>0</v>
      </c>
    </row>
    <row r="69" spans="1:3">
      <c r="A69" s="164" t="s">
        <v>124</v>
      </c>
      <c r="B69" s="321">
        <v>-22968</v>
      </c>
      <c r="C69" s="366">
        <v>-6033</v>
      </c>
    </row>
    <row r="70" spans="1:3">
      <c r="A70" s="164" t="s">
        <v>125</v>
      </c>
      <c r="B70" s="321">
        <v>0</v>
      </c>
      <c r="C70" s="366">
        <v>0</v>
      </c>
    </row>
    <row r="71" spans="1:3">
      <c r="A71" s="164" t="s">
        <v>126</v>
      </c>
      <c r="B71" s="321">
        <v>-46605</v>
      </c>
      <c r="C71" s="366">
        <v>-31467</v>
      </c>
    </row>
    <row r="72" spans="1:3">
      <c r="A72" s="164" t="s">
        <v>127</v>
      </c>
      <c r="B72" s="321">
        <v>17857</v>
      </c>
      <c r="C72" s="366">
        <v>21731</v>
      </c>
    </row>
    <row r="73" spans="1:3" ht="14.25" customHeight="1">
      <c r="A73" s="164" t="s">
        <v>128</v>
      </c>
      <c r="B73" s="321">
        <v>0</v>
      </c>
      <c r="C73" s="366">
        <v>0</v>
      </c>
    </row>
    <row r="74" spans="1:3" ht="15.75" customHeight="1">
      <c r="A74" s="164" t="s">
        <v>129</v>
      </c>
      <c r="B74" s="321">
        <v>0</v>
      </c>
      <c r="C74" s="366">
        <v>0</v>
      </c>
    </row>
    <row r="75" spans="1:3">
      <c r="A75" s="164" t="s">
        <v>130</v>
      </c>
      <c r="B75" s="321">
        <v>0</v>
      </c>
      <c r="C75" s="366">
        <v>0</v>
      </c>
    </row>
    <row r="76" spans="1:3">
      <c r="A76" s="164" t="s">
        <v>131</v>
      </c>
      <c r="B76" s="321">
        <v>736</v>
      </c>
      <c r="C76" s="366">
        <v>444</v>
      </c>
    </row>
    <row r="77" spans="1:3" s="119" customFormat="1">
      <c r="A77" s="163" t="s">
        <v>132</v>
      </c>
      <c r="B77" s="330">
        <f>SUM(B65:B76)</f>
        <v>-571052</v>
      </c>
      <c r="C77" s="330">
        <f>SUM(C65:C76)</f>
        <v>-665325</v>
      </c>
    </row>
    <row r="78" spans="1:3" s="119" customFormat="1">
      <c r="A78" s="163" t="s">
        <v>133</v>
      </c>
      <c r="B78" s="177"/>
      <c r="C78" s="177"/>
    </row>
    <row r="79" spans="1:3">
      <c r="A79" s="164" t="s">
        <v>134</v>
      </c>
      <c r="B79" s="321">
        <v>0</v>
      </c>
      <c r="C79" s="366">
        <v>0</v>
      </c>
    </row>
    <row r="80" spans="1:3">
      <c r="A80" s="164" t="s">
        <v>135</v>
      </c>
      <c r="B80" s="321">
        <v>0</v>
      </c>
      <c r="C80" s="366">
        <v>0</v>
      </c>
    </row>
    <row r="81" spans="1:3">
      <c r="A81" s="164" t="s">
        <v>136</v>
      </c>
      <c r="B81" s="321">
        <v>-5197595</v>
      </c>
      <c r="C81" s="366">
        <v>-778765</v>
      </c>
    </row>
    <row r="82" spans="1:3">
      <c r="A82" s="164" t="s">
        <v>137</v>
      </c>
      <c r="B82" s="321">
        <v>5149955</v>
      </c>
      <c r="C82" s="366">
        <v>638629</v>
      </c>
    </row>
    <row r="83" spans="1:3">
      <c r="A83" s="164" t="s">
        <v>138</v>
      </c>
      <c r="B83" s="321">
        <v>0</v>
      </c>
      <c r="C83" s="366">
        <v>0</v>
      </c>
    </row>
    <row r="84" spans="1:3">
      <c r="A84" s="164" t="s">
        <v>139</v>
      </c>
      <c r="B84" s="321">
        <v>0</v>
      </c>
      <c r="C84" s="366">
        <v>0</v>
      </c>
    </row>
    <row r="85" spans="1:3" ht="25.5">
      <c r="A85" s="164" t="s">
        <v>229</v>
      </c>
      <c r="B85" s="321">
        <v>0</v>
      </c>
      <c r="C85" s="366">
        <v>0</v>
      </c>
    </row>
    <row r="86" spans="1:3">
      <c r="A86" s="164" t="s">
        <v>140</v>
      </c>
      <c r="B86" s="321">
        <v>0</v>
      </c>
      <c r="C86" s="366">
        <v>0</v>
      </c>
    </row>
    <row r="87" spans="1:3">
      <c r="A87" s="164" t="s">
        <v>53</v>
      </c>
      <c r="B87" s="321">
        <v>0</v>
      </c>
      <c r="C87" s="366">
        <v>0</v>
      </c>
    </row>
    <row r="88" spans="1:3">
      <c r="A88" s="164" t="s">
        <v>141</v>
      </c>
      <c r="B88" s="321">
        <v>-113066</v>
      </c>
      <c r="C88" s="366">
        <v>0</v>
      </c>
    </row>
    <row r="89" spans="1:3">
      <c r="A89" s="164" t="s">
        <v>142</v>
      </c>
      <c r="B89" s="321">
        <v>-27716</v>
      </c>
      <c r="C89" s="366">
        <v>-27785</v>
      </c>
    </row>
    <row r="90" spans="1:3">
      <c r="A90" s="164" t="s">
        <v>143</v>
      </c>
      <c r="B90" s="321">
        <v>152932</v>
      </c>
      <c r="C90" s="366">
        <v>0</v>
      </c>
    </row>
    <row r="91" spans="1:3" s="120" customFormat="1">
      <c r="A91" s="163" t="s">
        <v>144</v>
      </c>
      <c r="B91" s="330">
        <f>SUM(B79:B90)</f>
        <v>-35490</v>
      </c>
      <c r="C91" s="331">
        <f>SUM(C79:C90)</f>
        <v>-167921</v>
      </c>
    </row>
    <row r="92" spans="1:3" ht="25.5">
      <c r="A92" s="164" t="s">
        <v>145</v>
      </c>
      <c r="B92" s="321">
        <v>0</v>
      </c>
      <c r="C92" s="323">
        <v>0</v>
      </c>
    </row>
    <row r="93" spans="1:3" ht="25.5">
      <c r="A93" s="164" t="s">
        <v>146</v>
      </c>
      <c r="B93" s="321">
        <v>0</v>
      </c>
      <c r="C93" s="323">
        <v>0</v>
      </c>
    </row>
    <row r="94" spans="1:3" s="119" customFormat="1" ht="25.5">
      <c r="A94" s="163" t="s">
        <v>152</v>
      </c>
      <c r="B94" s="332">
        <f>B63+B77+B91</f>
        <v>195412</v>
      </c>
      <c r="C94" s="332">
        <f>C63+C77+C91</f>
        <v>-1117249</v>
      </c>
    </row>
    <row r="95" spans="1:3">
      <c r="A95" s="164" t="s">
        <v>147</v>
      </c>
      <c r="B95" s="333">
        <v>4379966</v>
      </c>
      <c r="C95" s="369">
        <v>5497215</v>
      </c>
    </row>
    <row r="96" spans="1:3" s="119" customFormat="1" ht="25.5">
      <c r="A96" s="163" t="s">
        <v>148</v>
      </c>
      <c r="B96" s="334">
        <v>4575378</v>
      </c>
      <c r="C96" s="370">
        <v>4379966</v>
      </c>
    </row>
    <row r="97" spans="1:3">
      <c r="A97" s="53"/>
      <c r="B97" s="30"/>
      <c r="C97" s="30"/>
    </row>
    <row r="98" spans="1:3">
      <c r="A98" s="34" t="s">
        <v>51</v>
      </c>
    </row>
  </sheetData>
  <sheetProtection password="B44F" sheet="1" selectLockedCells="1"/>
  <mergeCells count="6">
    <mergeCell ref="A1:C2"/>
    <mergeCell ref="B7:C7"/>
    <mergeCell ref="B3:C3"/>
    <mergeCell ref="B4:C4"/>
    <mergeCell ref="B5:C5"/>
    <mergeCell ref="B6:C6"/>
  </mergeCells>
  <printOptions horizontalCentered="1"/>
  <pageMargins left="0.11811023622047245" right="0.11811023622047245" top="0.35433070866141736" bottom="0.55118110236220474" header="0.31496062992125984" footer="0.31496062992125984"/>
  <pageSetup paperSize="9" orientation="portrait" r:id="rId1"/>
  <headerFooter>
    <oddFooter>&amp;R&amp;9Страна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zoomScale="80" zoomScaleNormal="80" zoomScaleSheetLayoutView="70" workbookViewId="0">
      <pane xSplit="1" ySplit="5" topLeftCell="B67" activePane="bottomRight" state="frozen"/>
      <selection pane="topRight" activeCell="B1" sqref="B1"/>
      <selection pane="bottomLeft" activeCell="A6" sqref="A6"/>
      <selection pane="bottomRight" activeCell="G70" sqref="G70"/>
    </sheetView>
  </sheetViews>
  <sheetFormatPr defaultRowHeight="15"/>
  <cols>
    <col min="1" max="1" width="50" customWidth="1"/>
    <col min="2" max="2" width="12.42578125" customWidth="1"/>
    <col min="3" max="3" width="13" customWidth="1"/>
    <col min="4" max="4" width="14.7109375" customWidth="1"/>
    <col min="5" max="5" width="13.7109375" customWidth="1"/>
    <col min="6" max="6" width="18.7109375" customWidth="1"/>
    <col min="7" max="7" width="18.42578125" customWidth="1"/>
    <col min="8" max="8" width="10.5703125" bestFit="1" customWidth="1"/>
    <col min="9" max="9" width="17" customWidth="1"/>
    <col min="10" max="10" width="15.7109375" customWidth="1"/>
    <col min="11" max="11" width="13.5703125" customWidth="1"/>
    <col min="12" max="12" width="13.28515625" customWidth="1"/>
    <col min="13" max="13" width="13.85546875" customWidth="1"/>
    <col min="14" max="14" width="15.85546875" bestFit="1" customWidth="1"/>
    <col min="15" max="15" width="14.85546875" bestFit="1" customWidth="1"/>
    <col min="16" max="16" width="13.140625" bestFit="1" customWidth="1"/>
    <col min="17" max="17" width="16.140625" bestFit="1" customWidth="1"/>
    <col min="18" max="18" width="15.5703125" customWidth="1"/>
    <col min="19" max="19" width="14.140625" customWidth="1"/>
  </cols>
  <sheetData>
    <row r="1" spans="1:20">
      <c r="A1" s="217" t="s">
        <v>400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9"/>
    </row>
    <row r="2" spans="1:20">
      <c r="A2" s="220" t="s">
        <v>151</v>
      </c>
      <c r="B2" s="418" t="str">
        <f>'ФИ-Почетна'!$C$18</f>
        <v>Универзална Инвестициона Банка АД Скопје</v>
      </c>
      <c r="C2" s="419"/>
      <c r="D2" s="419"/>
      <c r="E2" s="420" t="s">
        <v>150</v>
      </c>
      <c r="F2" s="420"/>
      <c r="G2" s="218" t="str">
        <f>'ФИ-Почетна'!$C$22</f>
        <v>01.01 - 31.12</v>
      </c>
      <c r="H2" s="420" t="s">
        <v>324</v>
      </c>
      <c r="I2" s="420"/>
      <c r="J2" s="218">
        <f>'ФИ-Почетна'!$C$23</f>
        <v>2022</v>
      </c>
      <c r="K2" s="218"/>
      <c r="L2" s="218"/>
      <c r="M2" s="218"/>
      <c r="N2" s="218"/>
      <c r="O2" s="218"/>
      <c r="P2" s="218"/>
      <c r="Q2" s="218"/>
      <c r="R2" s="218"/>
      <c r="S2" s="218"/>
      <c r="T2" s="219"/>
    </row>
    <row r="3" spans="1:20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19"/>
    </row>
    <row r="4" spans="1:20">
      <c r="A4" s="222"/>
      <c r="B4" s="421" t="s">
        <v>401</v>
      </c>
      <c r="C4" s="421"/>
      <c r="D4" s="421"/>
      <c r="E4" s="421"/>
      <c r="F4" s="422" t="s">
        <v>42</v>
      </c>
      <c r="G4" s="422"/>
      <c r="H4" s="422"/>
      <c r="I4" s="422"/>
      <c r="J4" s="422"/>
      <c r="K4" s="425" t="s">
        <v>43</v>
      </c>
      <c r="L4" s="426"/>
      <c r="M4" s="427"/>
      <c r="N4" s="428" t="s">
        <v>402</v>
      </c>
      <c r="O4" s="428"/>
      <c r="P4" s="429" t="s">
        <v>403</v>
      </c>
      <c r="Q4" s="423" t="s">
        <v>404</v>
      </c>
      <c r="R4" s="429" t="s">
        <v>46</v>
      </c>
      <c r="S4" s="423" t="s">
        <v>47</v>
      </c>
      <c r="T4" s="219"/>
    </row>
    <row r="5" spans="1:20" ht="87" thickBot="1">
      <c r="A5" s="223" t="s">
        <v>82</v>
      </c>
      <c r="B5" s="224" t="s">
        <v>38</v>
      </c>
      <c r="C5" s="225" t="s">
        <v>39</v>
      </c>
      <c r="D5" s="225" t="s">
        <v>405</v>
      </c>
      <c r="E5" s="226" t="s">
        <v>41</v>
      </c>
      <c r="F5" s="227" t="s">
        <v>406</v>
      </c>
      <c r="G5" s="227" t="s">
        <v>407</v>
      </c>
      <c r="H5" s="228" t="s">
        <v>408</v>
      </c>
      <c r="I5" s="228" t="s">
        <v>359</v>
      </c>
      <c r="J5" s="228" t="s">
        <v>409</v>
      </c>
      <c r="K5" s="226" t="s">
        <v>410</v>
      </c>
      <c r="L5" s="225" t="s">
        <v>411</v>
      </c>
      <c r="M5" s="226" t="s">
        <v>43</v>
      </c>
      <c r="N5" s="226" t="s">
        <v>412</v>
      </c>
      <c r="O5" s="226" t="s">
        <v>413</v>
      </c>
      <c r="P5" s="430"/>
      <c r="Q5" s="424"/>
      <c r="R5" s="430"/>
      <c r="S5" s="424"/>
      <c r="T5" s="219"/>
    </row>
    <row r="6" spans="1:20" ht="16.5" thickTop="1" thickBot="1">
      <c r="A6" s="229" t="s">
        <v>489</v>
      </c>
      <c r="B6" s="335">
        <v>545987</v>
      </c>
      <c r="C6" s="336">
        <v>510387</v>
      </c>
      <c r="D6" s="336">
        <v>0</v>
      </c>
      <c r="E6" s="336">
        <v>301461</v>
      </c>
      <c r="F6" s="336">
        <v>0</v>
      </c>
      <c r="G6" s="336">
        <v>14658</v>
      </c>
      <c r="H6" s="336">
        <v>0</v>
      </c>
      <c r="I6" s="336">
        <v>0</v>
      </c>
      <c r="J6" s="336">
        <v>0</v>
      </c>
      <c r="K6" s="336">
        <v>56687</v>
      </c>
      <c r="L6" s="336">
        <v>0</v>
      </c>
      <c r="M6" s="336">
        <v>976405</v>
      </c>
      <c r="N6" s="336">
        <v>0</v>
      </c>
      <c r="O6" s="336">
        <v>457730</v>
      </c>
      <c r="P6" s="335">
        <v>0</v>
      </c>
      <c r="Q6" s="335">
        <v>2863315</v>
      </c>
      <c r="R6" s="335">
        <v>0</v>
      </c>
      <c r="S6" s="335">
        <v>2863315</v>
      </c>
      <c r="T6" s="219"/>
    </row>
    <row r="7" spans="1:20" ht="16.5" thickTop="1" thickBot="1">
      <c r="A7" s="229" t="s">
        <v>414</v>
      </c>
      <c r="B7" s="271"/>
      <c r="C7" s="272"/>
      <c r="D7" s="273"/>
      <c r="E7" s="272"/>
      <c r="F7" s="273"/>
      <c r="G7" s="274"/>
      <c r="H7" s="272"/>
      <c r="I7" s="273"/>
      <c r="J7" s="272"/>
      <c r="K7" s="272"/>
      <c r="L7" s="272"/>
      <c r="M7" s="272"/>
      <c r="N7" s="272"/>
      <c r="O7" s="275"/>
      <c r="P7" s="275"/>
      <c r="Q7" s="288"/>
      <c r="R7" s="272"/>
      <c r="S7" s="288"/>
      <c r="T7" s="219"/>
    </row>
    <row r="8" spans="1:20" ht="31.5" thickTop="1" thickBot="1">
      <c r="A8" s="230" t="s">
        <v>490</v>
      </c>
      <c r="B8" s="335">
        <v>545987</v>
      </c>
      <c r="C8" s="336">
        <v>510387</v>
      </c>
      <c r="D8" s="336">
        <v>0</v>
      </c>
      <c r="E8" s="336">
        <v>301461</v>
      </c>
      <c r="F8" s="336">
        <v>0</v>
      </c>
      <c r="G8" s="336">
        <v>14658</v>
      </c>
      <c r="H8" s="336">
        <v>0</v>
      </c>
      <c r="I8" s="336">
        <v>0</v>
      </c>
      <c r="J8" s="336">
        <v>0</v>
      </c>
      <c r="K8" s="336">
        <v>56687</v>
      </c>
      <c r="L8" s="336">
        <v>0</v>
      </c>
      <c r="M8" s="336">
        <v>976405</v>
      </c>
      <c r="N8" s="336">
        <v>0</v>
      </c>
      <c r="O8" s="336">
        <v>457730</v>
      </c>
      <c r="P8" s="335">
        <v>0</v>
      </c>
      <c r="Q8" s="335">
        <v>2863315</v>
      </c>
      <c r="R8" s="335">
        <v>0</v>
      </c>
      <c r="S8" s="335">
        <v>2863315</v>
      </c>
      <c r="T8" s="219"/>
    </row>
    <row r="9" spans="1:20" ht="15.75" thickTop="1">
      <c r="A9" s="229"/>
      <c r="B9" s="277"/>
      <c r="C9" s="276"/>
      <c r="D9" s="278"/>
      <c r="E9" s="276"/>
      <c r="F9" s="279"/>
      <c r="G9" s="280"/>
      <c r="H9" s="280"/>
      <c r="I9" s="279"/>
      <c r="J9" s="280"/>
      <c r="K9" s="280"/>
      <c r="L9" s="280"/>
      <c r="M9" s="280"/>
      <c r="N9" s="276"/>
      <c r="O9" s="281"/>
      <c r="P9" s="281"/>
      <c r="Q9" s="282"/>
      <c r="R9" s="276"/>
      <c r="S9" s="282"/>
      <c r="T9" s="219"/>
    </row>
    <row r="10" spans="1:20" ht="30">
      <c r="A10" s="230" t="s">
        <v>365</v>
      </c>
      <c r="B10" s="337">
        <f t="shared" ref="B10:N10" si="0">B11+B13</f>
        <v>0</v>
      </c>
      <c r="C10" s="338">
        <f t="shared" si="0"/>
        <v>0</v>
      </c>
      <c r="D10" s="338">
        <f t="shared" si="0"/>
        <v>0</v>
      </c>
      <c r="E10" s="338">
        <f t="shared" si="0"/>
        <v>0</v>
      </c>
      <c r="F10" s="338">
        <f t="shared" si="0"/>
        <v>0</v>
      </c>
      <c r="G10" s="338">
        <f t="shared" si="0"/>
        <v>0</v>
      </c>
      <c r="H10" s="338">
        <f t="shared" si="0"/>
        <v>0</v>
      </c>
      <c r="I10" s="338">
        <f t="shared" si="0"/>
        <v>0</v>
      </c>
      <c r="J10" s="338">
        <f t="shared" si="0"/>
        <v>187</v>
      </c>
      <c r="K10" s="338">
        <f t="shared" si="0"/>
        <v>0</v>
      </c>
      <c r="L10" s="338">
        <f t="shared" si="0"/>
        <v>0</v>
      </c>
      <c r="M10" s="338">
        <f t="shared" si="0"/>
        <v>0</v>
      </c>
      <c r="N10" s="338">
        <f t="shared" si="0"/>
        <v>0</v>
      </c>
      <c r="O10" s="338">
        <f>O11+O13</f>
        <v>218193</v>
      </c>
      <c r="P10" s="338">
        <f>P11+P13</f>
        <v>0</v>
      </c>
      <c r="Q10" s="337">
        <f>Q11+Q13</f>
        <v>218380</v>
      </c>
      <c r="R10" s="337">
        <f>R11+R13</f>
        <v>0</v>
      </c>
      <c r="S10" s="337">
        <f>S11+S13</f>
        <v>218380</v>
      </c>
      <c r="T10" s="219"/>
    </row>
    <row r="11" spans="1:20">
      <c r="A11" s="229" t="s">
        <v>52</v>
      </c>
      <c r="B11" s="339"/>
      <c r="C11" s="339"/>
      <c r="D11" s="340"/>
      <c r="E11" s="339"/>
      <c r="F11" s="340"/>
      <c r="G11" s="339"/>
      <c r="H11" s="339"/>
      <c r="I11" s="340"/>
      <c r="J11" s="339"/>
      <c r="K11" s="339"/>
      <c r="L11" s="339"/>
      <c r="M11" s="339"/>
      <c r="N11" s="339"/>
      <c r="O11" s="339">
        <v>218193</v>
      </c>
      <c r="P11" s="339"/>
      <c r="Q11" s="337">
        <f>SUM(B11:P11)</f>
        <v>218193</v>
      </c>
      <c r="R11" s="339"/>
      <c r="S11" s="337">
        <f>Q11+R11</f>
        <v>218193</v>
      </c>
      <c r="T11" s="219"/>
    </row>
    <row r="12" spans="1:20">
      <c r="A12" s="229"/>
      <c r="B12" s="337"/>
      <c r="C12" s="337"/>
      <c r="D12" s="341"/>
      <c r="E12" s="337"/>
      <c r="F12" s="342"/>
      <c r="G12" s="343"/>
      <c r="H12" s="343"/>
      <c r="I12" s="342"/>
      <c r="J12" s="343"/>
      <c r="K12" s="343"/>
      <c r="L12" s="343"/>
      <c r="M12" s="343"/>
      <c r="N12" s="337"/>
      <c r="O12" s="337"/>
      <c r="P12" s="337"/>
      <c r="Q12" s="344"/>
      <c r="R12" s="337"/>
      <c r="S12" s="344"/>
      <c r="T12" s="219"/>
    </row>
    <row r="13" spans="1:20">
      <c r="A13" s="229" t="s">
        <v>415</v>
      </c>
      <c r="B13" s="343">
        <f t="shared" ref="B13:I13" si="1">B14+B23+B24+B25+B26+B27+B28</f>
        <v>0</v>
      </c>
      <c r="C13" s="343">
        <f t="shared" si="1"/>
        <v>0</v>
      </c>
      <c r="D13" s="343">
        <f t="shared" si="1"/>
        <v>0</v>
      </c>
      <c r="E13" s="343">
        <f t="shared" si="1"/>
        <v>0</v>
      </c>
      <c r="F13" s="343">
        <f t="shared" si="1"/>
        <v>0</v>
      </c>
      <c r="G13" s="343">
        <f t="shared" si="1"/>
        <v>0</v>
      </c>
      <c r="H13" s="343">
        <f t="shared" si="1"/>
        <v>0</v>
      </c>
      <c r="I13" s="343">
        <f t="shared" si="1"/>
        <v>0</v>
      </c>
      <c r="J13" s="343">
        <f>J14+J23+J24+J25+J26+J27+J28</f>
        <v>187</v>
      </c>
      <c r="K13" s="343">
        <f t="shared" ref="K13:R13" si="2">K14+K23+K24+K25+K26+K27+K28</f>
        <v>0</v>
      </c>
      <c r="L13" s="343">
        <f t="shared" si="2"/>
        <v>0</v>
      </c>
      <c r="M13" s="343">
        <f t="shared" si="2"/>
        <v>0</v>
      </c>
      <c r="N13" s="343">
        <f t="shared" si="2"/>
        <v>0</v>
      </c>
      <c r="O13" s="343">
        <f t="shared" si="2"/>
        <v>0</v>
      </c>
      <c r="P13" s="343">
        <f t="shared" si="2"/>
        <v>0</v>
      </c>
      <c r="Q13" s="337">
        <f>SUM(B13:P13)</f>
        <v>187</v>
      </c>
      <c r="R13" s="343">
        <f t="shared" si="2"/>
        <v>0</v>
      </c>
      <c r="S13" s="337">
        <f>Q13+R13</f>
        <v>187</v>
      </c>
      <c r="T13" s="219"/>
    </row>
    <row r="14" spans="1:20" ht="29.25">
      <c r="A14" s="231" t="s">
        <v>416</v>
      </c>
      <c r="B14" s="337">
        <f t="shared" ref="B14:I14" si="3">B15+B20</f>
        <v>0</v>
      </c>
      <c r="C14" s="337">
        <f t="shared" si="3"/>
        <v>0</v>
      </c>
      <c r="D14" s="337">
        <f t="shared" si="3"/>
        <v>0</v>
      </c>
      <c r="E14" s="337">
        <f t="shared" si="3"/>
        <v>0</v>
      </c>
      <c r="F14" s="337">
        <f t="shared" si="3"/>
        <v>0</v>
      </c>
      <c r="G14" s="337">
        <f t="shared" si="3"/>
        <v>0</v>
      </c>
      <c r="H14" s="337">
        <f t="shared" si="3"/>
        <v>0</v>
      </c>
      <c r="I14" s="337">
        <f t="shared" si="3"/>
        <v>0</v>
      </c>
      <c r="J14" s="337">
        <f>J15+J20</f>
        <v>0</v>
      </c>
      <c r="K14" s="337">
        <f t="shared" ref="K14:S14" si="4">K15+K20</f>
        <v>0</v>
      </c>
      <c r="L14" s="337">
        <f t="shared" si="4"/>
        <v>0</v>
      </c>
      <c r="M14" s="337">
        <f t="shared" si="4"/>
        <v>0</v>
      </c>
      <c r="N14" s="337">
        <f t="shared" si="4"/>
        <v>0</v>
      </c>
      <c r="O14" s="337">
        <f t="shared" si="4"/>
        <v>0</v>
      </c>
      <c r="P14" s="337">
        <f t="shared" si="4"/>
        <v>0</v>
      </c>
      <c r="Q14" s="337">
        <f t="shared" si="4"/>
        <v>0</v>
      </c>
      <c r="R14" s="337">
        <f t="shared" si="4"/>
        <v>0</v>
      </c>
      <c r="S14" s="337">
        <f t="shared" si="4"/>
        <v>0</v>
      </c>
      <c r="T14" s="219"/>
    </row>
    <row r="15" spans="1:20">
      <c r="A15" s="232" t="s">
        <v>417</v>
      </c>
      <c r="B15" s="337">
        <f t="shared" ref="B15:I15" si="5">B16+B17+B18+B19</f>
        <v>0</v>
      </c>
      <c r="C15" s="337">
        <f t="shared" si="5"/>
        <v>0</v>
      </c>
      <c r="D15" s="337">
        <f t="shared" si="5"/>
        <v>0</v>
      </c>
      <c r="E15" s="337">
        <f t="shared" si="5"/>
        <v>0</v>
      </c>
      <c r="F15" s="337">
        <f t="shared" si="5"/>
        <v>0</v>
      </c>
      <c r="G15" s="337">
        <f t="shared" si="5"/>
        <v>0</v>
      </c>
      <c r="H15" s="337">
        <f t="shared" si="5"/>
        <v>0</v>
      </c>
      <c r="I15" s="337">
        <f t="shared" si="5"/>
        <v>0</v>
      </c>
      <c r="J15" s="337">
        <f>J16+J17+J18+J19</f>
        <v>0</v>
      </c>
      <c r="K15" s="337">
        <f t="shared" ref="K15:S15" si="6">K16+K17+K18+K19</f>
        <v>0</v>
      </c>
      <c r="L15" s="337">
        <f t="shared" si="6"/>
        <v>0</v>
      </c>
      <c r="M15" s="337">
        <f t="shared" si="6"/>
        <v>0</v>
      </c>
      <c r="N15" s="337">
        <f t="shared" si="6"/>
        <v>0</v>
      </c>
      <c r="O15" s="337">
        <f t="shared" si="6"/>
        <v>0</v>
      </c>
      <c r="P15" s="337">
        <f t="shared" si="6"/>
        <v>0</v>
      </c>
      <c r="Q15" s="337">
        <f t="shared" si="6"/>
        <v>0</v>
      </c>
      <c r="R15" s="337">
        <f t="shared" si="6"/>
        <v>0</v>
      </c>
      <c r="S15" s="337">
        <f t="shared" si="6"/>
        <v>0</v>
      </c>
      <c r="T15" s="219"/>
    </row>
    <row r="16" spans="1:20" ht="29.25">
      <c r="A16" s="231" t="s">
        <v>418</v>
      </c>
      <c r="B16" s="339"/>
      <c r="C16" s="339"/>
      <c r="D16" s="340"/>
      <c r="E16" s="339"/>
      <c r="F16" s="340"/>
      <c r="G16" s="339"/>
      <c r="H16" s="339"/>
      <c r="I16" s="340"/>
      <c r="J16" s="339"/>
      <c r="K16" s="339"/>
      <c r="L16" s="339"/>
      <c r="M16" s="339"/>
      <c r="N16" s="339"/>
      <c r="O16" s="339"/>
      <c r="P16" s="339"/>
      <c r="Q16" s="337"/>
      <c r="R16" s="339"/>
      <c r="S16" s="337"/>
      <c r="T16" s="219"/>
    </row>
    <row r="17" spans="1:20" ht="33" customHeight="1">
      <c r="A17" s="231" t="s">
        <v>419</v>
      </c>
      <c r="B17" s="339"/>
      <c r="C17" s="339"/>
      <c r="D17" s="340"/>
      <c r="E17" s="339"/>
      <c r="F17" s="340"/>
      <c r="G17" s="339"/>
      <c r="H17" s="339"/>
      <c r="I17" s="340"/>
      <c r="J17" s="339"/>
      <c r="K17" s="339"/>
      <c r="L17" s="339"/>
      <c r="M17" s="339"/>
      <c r="N17" s="339"/>
      <c r="O17" s="339"/>
      <c r="P17" s="339"/>
      <c r="Q17" s="337"/>
      <c r="R17" s="339"/>
      <c r="S17" s="337"/>
      <c r="T17" s="219"/>
    </row>
    <row r="18" spans="1:20" ht="42.75">
      <c r="A18" s="233" t="s">
        <v>350</v>
      </c>
      <c r="B18" s="339"/>
      <c r="C18" s="339"/>
      <c r="D18" s="340"/>
      <c r="E18" s="339"/>
      <c r="F18" s="340"/>
      <c r="G18" s="339"/>
      <c r="H18" s="339"/>
      <c r="I18" s="340"/>
      <c r="J18" s="339"/>
      <c r="K18" s="339"/>
      <c r="L18" s="339"/>
      <c r="M18" s="339"/>
      <c r="N18" s="339"/>
      <c r="O18" s="339"/>
      <c r="P18" s="339"/>
      <c r="Q18" s="337"/>
      <c r="R18" s="339"/>
      <c r="S18" s="337"/>
      <c r="T18" s="219"/>
    </row>
    <row r="19" spans="1:20" ht="42.75">
      <c r="A19" s="233" t="s">
        <v>351</v>
      </c>
      <c r="B19" s="339"/>
      <c r="C19" s="339"/>
      <c r="D19" s="340"/>
      <c r="E19" s="339"/>
      <c r="F19" s="340"/>
      <c r="G19" s="339"/>
      <c r="H19" s="339"/>
      <c r="I19" s="340"/>
      <c r="J19" s="339"/>
      <c r="K19" s="339"/>
      <c r="L19" s="339"/>
      <c r="M19" s="339"/>
      <c r="N19" s="339"/>
      <c r="O19" s="339"/>
      <c r="P19" s="339"/>
      <c r="Q19" s="337"/>
      <c r="R19" s="339"/>
      <c r="S19" s="337"/>
      <c r="T19" s="219"/>
    </row>
    <row r="20" spans="1:20">
      <c r="A20" s="232" t="s">
        <v>420</v>
      </c>
      <c r="B20" s="337">
        <f t="shared" ref="B20:I20" si="7">B21+B22</f>
        <v>0</v>
      </c>
      <c r="C20" s="337">
        <f t="shared" si="7"/>
        <v>0</v>
      </c>
      <c r="D20" s="337">
        <f t="shared" si="7"/>
        <v>0</v>
      </c>
      <c r="E20" s="337">
        <f t="shared" si="7"/>
        <v>0</v>
      </c>
      <c r="F20" s="337">
        <f t="shared" si="7"/>
        <v>0</v>
      </c>
      <c r="G20" s="337">
        <f t="shared" si="7"/>
        <v>0</v>
      </c>
      <c r="H20" s="337">
        <f t="shared" si="7"/>
        <v>0</v>
      </c>
      <c r="I20" s="337">
        <f t="shared" si="7"/>
        <v>0</v>
      </c>
      <c r="J20" s="337">
        <f>J21+J22</f>
        <v>0</v>
      </c>
      <c r="K20" s="337">
        <f t="shared" ref="K20:S20" si="8">K21+K22</f>
        <v>0</v>
      </c>
      <c r="L20" s="337">
        <f t="shared" si="8"/>
        <v>0</v>
      </c>
      <c r="M20" s="337">
        <f t="shared" si="8"/>
        <v>0</v>
      </c>
      <c r="N20" s="337">
        <f t="shared" si="8"/>
        <v>0</v>
      </c>
      <c r="O20" s="337">
        <f t="shared" si="8"/>
        <v>0</v>
      </c>
      <c r="P20" s="337">
        <f t="shared" si="8"/>
        <v>0</v>
      </c>
      <c r="Q20" s="337">
        <f t="shared" si="8"/>
        <v>0</v>
      </c>
      <c r="R20" s="337">
        <f t="shared" si="8"/>
        <v>0</v>
      </c>
      <c r="S20" s="337">
        <f t="shared" si="8"/>
        <v>0</v>
      </c>
      <c r="T20" s="219"/>
    </row>
    <row r="21" spans="1:20" ht="29.25">
      <c r="A21" s="231" t="s">
        <v>418</v>
      </c>
      <c r="B21" s="339"/>
      <c r="C21" s="339"/>
      <c r="D21" s="340"/>
      <c r="E21" s="339"/>
      <c r="F21" s="340"/>
      <c r="G21" s="339"/>
      <c r="H21" s="339"/>
      <c r="I21" s="340"/>
      <c r="J21" s="339"/>
      <c r="K21" s="339"/>
      <c r="L21" s="339"/>
      <c r="M21" s="339"/>
      <c r="N21" s="339"/>
      <c r="O21" s="339"/>
      <c r="P21" s="339"/>
      <c r="Q21" s="337"/>
      <c r="R21" s="339"/>
      <c r="S21" s="337"/>
      <c r="T21" s="219"/>
    </row>
    <row r="22" spans="1:20" ht="43.5">
      <c r="A22" s="231" t="s">
        <v>421</v>
      </c>
      <c r="B22" s="339"/>
      <c r="C22" s="339"/>
      <c r="D22" s="340"/>
      <c r="E22" s="339"/>
      <c r="F22" s="340"/>
      <c r="G22" s="339"/>
      <c r="H22" s="339"/>
      <c r="I22" s="340"/>
      <c r="J22" s="339"/>
      <c r="K22" s="339"/>
      <c r="L22" s="339"/>
      <c r="M22" s="339"/>
      <c r="N22" s="339"/>
      <c r="O22" s="339"/>
      <c r="P22" s="339"/>
      <c r="Q22" s="337"/>
      <c r="R22" s="339"/>
      <c r="S22" s="337"/>
      <c r="T22" s="219"/>
    </row>
    <row r="23" spans="1:20" ht="43.5">
      <c r="A23" s="231" t="s">
        <v>422</v>
      </c>
      <c r="B23" s="339"/>
      <c r="C23" s="339"/>
      <c r="D23" s="340"/>
      <c r="E23" s="339"/>
      <c r="F23" s="340"/>
      <c r="G23" s="339"/>
      <c r="H23" s="339"/>
      <c r="I23" s="340"/>
      <c r="J23" s="339"/>
      <c r="K23" s="339"/>
      <c r="L23" s="339"/>
      <c r="M23" s="339"/>
      <c r="N23" s="339"/>
      <c r="O23" s="339"/>
      <c r="P23" s="339"/>
      <c r="Q23" s="337"/>
      <c r="R23" s="339"/>
      <c r="S23" s="337"/>
      <c r="T23" s="219"/>
    </row>
    <row r="24" spans="1:20" ht="43.5">
      <c r="A24" s="231" t="s">
        <v>423</v>
      </c>
      <c r="B24" s="339"/>
      <c r="C24" s="339"/>
      <c r="D24" s="340"/>
      <c r="E24" s="339"/>
      <c r="F24" s="340"/>
      <c r="G24" s="339"/>
      <c r="H24" s="339"/>
      <c r="I24" s="340"/>
      <c r="J24" s="339"/>
      <c r="K24" s="339"/>
      <c r="L24" s="339"/>
      <c r="M24" s="339"/>
      <c r="N24" s="339"/>
      <c r="O24" s="339"/>
      <c r="P24" s="339"/>
      <c r="Q24" s="337"/>
      <c r="R24" s="339"/>
      <c r="S24" s="337"/>
      <c r="T24" s="219"/>
    </row>
    <row r="25" spans="1:20" ht="29.25">
      <c r="A25" s="231" t="s">
        <v>424</v>
      </c>
      <c r="B25" s="339"/>
      <c r="C25" s="339"/>
      <c r="D25" s="340"/>
      <c r="E25" s="339"/>
      <c r="F25" s="340"/>
      <c r="G25" s="339"/>
      <c r="H25" s="339"/>
      <c r="I25" s="340"/>
      <c r="J25" s="339"/>
      <c r="K25" s="339"/>
      <c r="L25" s="339"/>
      <c r="M25" s="339"/>
      <c r="N25" s="339"/>
      <c r="O25" s="339"/>
      <c r="P25" s="339"/>
      <c r="Q25" s="337"/>
      <c r="R25" s="339"/>
      <c r="S25" s="337"/>
      <c r="T25" s="219"/>
    </row>
    <row r="26" spans="1:20" ht="29.25">
      <c r="A26" s="231" t="s">
        <v>425</v>
      </c>
      <c r="B26" s="339"/>
      <c r="C26" s="339"/>
      <c r="D26" s="340"/>
      <c r="E26" s="339"/>
      <c r="F26" s="340"/>
      <c r="G26" s="339"/>
      <c r="H26" s="339"/>
      <c r="I26" s="340"/>
      <c r="J26" s="339"/>
      <c r="K26" s="339"/>
      <c r="L26" s="339"/>
      <c r="M26" s="339"/>
      <c r="N26" s="339"/>
      <c r="O26" s="339"/>
      <c r="P26" s="339"/>
      <c r="Q26" s="337"/>
      <c r="R26" s="339"/>
      <c r="S26" s="337"/>
      <c r="T26" s="219"/>
    </row>
    <row r="27" spans="1:20" ht="43.5">
      <c r="A27" s="231" t="s">
        <v>343</v>
      </c>
      <c r="B27" s="339"/>
      <c r="C27" s="339"/>
      <c r="D27" s="340"/>
      <c r="E27" s="339"/>
      <c r="F27" s="340"/>
      <c r="G27" s="339"/>
      <c r="H27" s="339"/>
      <c r="I27" s="340"/>
      <c r="J27" s="339"/>
      <c r="K27" s="339"/>
      <c r="L27" s="339"/>
      <c r="M27" s="339"/>
      <c r="N27" s="339"/>
      <c r="O27" s="339"/>
      <c r="P27" s="339"/>
      <c r="Q27" s="337"/>
      <c r="R27" s="339"/>
      <c r="S27" s="337"/>
      <c r="T27" s="219"/>
    </row>
    <row r="28" spans="1:20" ht="43.5">
      <c r="A28" s="231" t="s">
        <v>426</v>
      </c>
      <c r="B28" s="339">
        <f t="shared" ref="B28:L28" si="9">B29+B30</f>
        <v>0</v>
      </c>
      <c r="C28" s="339">
        <f t="shared" si="9"/>
        <v>0</v>
      </c>
      <c r="D28" s="339">
        <f t="shared" si="9"/>
        <v>0</v>
      </c>
      <c r="E28" s="339">
        <f t="shared" si="9"/>
        <v>0</v>
      </c>
      <c r="F28" s="339">
        <f t="shared" si="9"/>
        <v>0</v>
      </c>
      <c r="G28" s="339">
        <f t="shared" si="9"/>
        <v>0</v>
      </c>
      <c r="H28" s="339">
        <f t="shared" si="9"/>
        <v>0</v>
      </c>
      <c r="I28" s="339">
        <f t="shared" si="9"/>
        <v>0</v>
      </c>
      <c r="J28" s="339">
        <f t="shared" si="9"/>
        <v>187</v>
      </c>
      <c r="K28" s="339">
        <f t="shared" si="9"/>
        <v>0</v>
      </c>
      <c r="L28" s="339">
        <f t="shared" si="9"/>
        <v>0</v>
      </c>
      <c r="M28" s="339">
        <f>M29+M30</f>
        <v>0</v>
      </c>
      <c r="N28" s="339">
        <f t="shared" ref="N28:S28" si="10">N29+N30</f>
        <v>0</v>
      </c>
      <c r="O28" s="339">
        <f t="shared" si="10"/>
        <v>0</v>
      </c>
      <c r="P28" s="339">
        <f t="shared" si="10"/>
        <v>0</v>
      </c>
      <c r="Q28" s="343">
        <f t="shared" si="10"/>
        <v>187</v>
      </c>
      <c r="R28" s="339">
        <f t="shared" si="10"/>
        <v>0</v>
      </c>
      <c r="S28" s="343">
        <f t="shared" si="10"/>
        <v>187</v>
      </c>
      <c r="T28" s="219"/>
    </row>
    <row r="29" spans="1:20" ht="26.25">
      <c r="A29" s="361" t="s">
        <v>407</v>
      </c>
      <c r="B29" s="339"/>
      <c r="C29" s="339"/>
      <c r="D29" s="340"/>
      <c r="E29" s="339"/>
      <c r="F29" s="340">
        <v>0</v>
      </c>
      <c r="G29" s="339">
        <v>0</v>
      </c>
      <c r="H29" s="339"/>
      <c r="I29" s="340"/>
      <c r="J29" s="339"/>
      <c r="K29" s="339"/>
      <c r="L29" s="339"/>
      <c r="M29" s="339"/>
      <c r="N29" s="339"/>
      <c r="O29" s="339"/>
      <c r="P29" s="339"/>
      <c r="Q29" s="337">
        <f>SUM(B29:P29)</f>
        <v>0</v>
      </c>
      <c r="R29" s="339"/>
      <c r="S29" s="337">
        <f>Q29+R29</f>
        <v>0</v>
      </c>
      <c r="T29" s="219"/>
    </row>
    <row r="30" spans="1:20" ht="29.25">
      <c r="A30" s="231" t="s">
        <v>494</v>
      </c>
      <c r="B30" s="339"/>
      <c r="C30" s="339"/>
      <c r="D30" s="340"/>
      <c r="E30" s="339"/>
      <c r="F30" s="340"/>
      <c r="G30" s="339"/>
      <c r="H30" s="339"/>
      <c r="I30" s="340"/>
      <c r="J30" s="339">
        <v>187</v>
      </c>
      <c r="K30" s="339"/>
      <c r="L30" s="339"/>
      <c r="M30" s="339"/>
      <c r="N30" s="345"/>
      <c r="O30" s="345"/>
      <c r="P30" s="346"/>
      <c r="Q30" s="337">
        <f>SUM(B30:P30)</f>
        <v>187</v>
      </c>
      <c r="R30" s="339"/>
      <c r="S30" s="337">
        <f>Q30+R30</f>
        <v>187</v>
      </c>
      <c r="T30" s="219"/>
    </row>
    <row r="31" spans="1:20" ht="29.25">
      <c r="A31" s="234" t="s">
        <v>428</v>
      </c>
      <c r="B31" s="347">
        <f>B13</f>
        <v>0</v>
      </c>
      <c r="C31" s="348">
        <f t="shared" ref="C31:S31" si="11">C13</f>
        <v>0</v>
      </c>
      <c r="D31" s="348">
        <f t="shared" si="11"/>
        <v>0</v>
      </c>
      <c r="E31" s="348">
        <f t="shared" si="11"/>
        <v>0</v>
      </c>
      <c r="F31" s="348">
        <f t="shared" si="11"/>
        <v>0</v>
      </c>
      <c r="G31" s="348">
        <f t="shared" si="11"/>
        <v>0</v>
      </c>
      <c r="H31" s="348">
        <f t="shared" si="11"/>
        <v>0</v>
      </c>
      <c r="I31" s="348">
        <f t="shared" si="11"/>
        <v>0</v>
      </c>
      <c r="J31" s="348">
        <f t="shared" si="11"/>
        <v>187</v>
      </c>
      <c r="K31" s="348">
        <f t="shared" si="11"/>
        <v>0</v>
      </c>
      <c r="L31" s="348">
        <f t="shared" si="11"/>
        <v>0</v>
      </c>
      <c r="M31" s="348">
        <f t="shared" si="11"/>
        <v>0</v>
      </c>
      <c r="N31" s="348">
        <f t="shared" si="11"/>
        <v>0</v>
      </c>
      <c r="O31" s="348">
        <f t="shared" si="11"/>
        <v>0</v>
      </c>
      <c r="P31" s="347">
        <f t="shared" si="11"/>
        <v>0</v>
      </c>
      <c r="Q31" s="347">
        <f t="shared" si="11"/>
        <v>187</v>
      </c>
      <c r="R31" s="347">
        <f t="shared" si="11"/>
        <v>0</v>
      </c>
      <c r="S31" s="347">
        <f t="shared" si="11"/>
        <v>187</v>
      </c>
      <c r="T31" s="219"/>
    </row>
    <row r="32" spans="1:20" ht="30.75" thickBot="1">
      <c r="A32" s="230" t="s">
        <v>429</v>
      </c>
      <c r="B32" s="349">
        <f>B10</f>
        <v>0</v>
      </c>
      <c r="C32" s="350">
        <f t="shared" ref="C32:S32" si="12">C10</f>
        <v>0</v>
      </c>
      <c r="D32" s="350">
        <f t="shared" si="12"/>
        <v>0</v>
      </c>
      <c r="E32" s="350">
        <f t="shared" si="12"/>
        <v>0</v>
      </c>
      <c r="F32" s="350">
        <f t="shared" si="12"/>
        <v>0</v>
      </c>
      <c r="G32" s="350">
        <f t="shared" si="12"/>
        <v>0</v>
      </c>
      <c r="H32" s="350">
        <f t="shared" si="12"/>
        <v>0</v>
      </c>
      <c r="I32" s="350">
        <f t="shared" si="12"/>
        <v>0</v>
      </c>
      <c r="J32" s="350">
        <f t="shared" si="12"/>
        <v>187</v>
      </c>
      <c r="K32" s="350">
        <f t="shared" si="12"/>
        <v>0</v>
      </c>
      <c r="L32" s="350">
        <f t="shared" si="12"/>
        <v>0</v>
      </c>
      <c r="M32" s="350">
        <f t="shared" si="12"/>
        <v>0</v>
      </c>
      <c r="N32" s="350">
        <f t="shared" si="12"/>
        <v>0</v>
      </c>
      <c r="O32" s="350">
        <f t="shared" si="12"/>
        <v>218193</v>
      </c>
      <c r="P32" s="349">
        <f t="shared" si="12"/>
        <v>0</v>
      </c>
      <c r="Q32" s="349">
        <f t="shared" si="12"/>
        <v>218380</v>
      </c>
      <c r="R32" s="349">
        <f t="shared" si="12"/>
        <v>0</v>
      </c>
      <c r="S32" s="349">
        <f t="shared" si="12"/>
        <v>218380</v>
      </c>
      <c r="T32" s="219"/>
    </row>
    <row r="33" spans="1:20" ht="15.75" thickTop="1">
      <c r="A33" s="235"/>
      <c r="B33" s="283"/>
      <c r="C33" s="280"/>
      <c r="D33" s="279"/>
      <c r="E33" s="280"/>
      <c r="F33" s="279"/>
      <c r="G33" s="280"/>
      <c r="H33" s="280"/>
      <c r="I33" s="279"/>
      <c r="J33" s="280"/>
      <c r="K33" s="280"/>
      <c r="L33" s="280"/>
      <c r="M33" s="280"/>
      <c r="N33" s="280"/>
      <c r="O33" s="284"/>
      <c r="P33" s="284"/>
      <c r="Q33" s="285"/>
      <c r="R33" s="280"/>
      <c r="S33" s="285"/>
      <c r="T33" s="219"/>
    </row>
    <row r="34" spans="1:20" ht="30">
      <c r="A34" s="236" t="s">
        <v>430</v>
      </c>
      <c r="B34" s="351">
        <f>B35+B36+B37+B38+B39+B40+B41</f>
        <v>0</v>
      </c>
      <c r="C34" s="352">
        <f t="shared" ref="C34:S34" si="13">C35+C36+C37+C38+C39+C40+C41</f>
        <v>0</v>
      </c>
      <c r="D34" s="352">
        <f t="shared" si="13"/>
        <v>0</v>
      </c>
      <c r="E34" s="352">
        <f t="shared" si="13"/>
        <v>0</v>
      </c>
      <c r="F34" s="352">
        <f t="shared" si="13"/>
        <v>0</v>
      </c>
      <c r="G34" s="352">
        <f t="shared" si="13"/>
        <v>0</v>
      </c>
      <c r="H34" s="352">
        <f t="shared" si="13"/>
        <v>0</v>
      </c>
      <c r="I34" s="352">
        <f t="shared" si="13"/>
        <v>0</v>
      </c>
      <c r="J34" s="352">
        <f t="shared" si="13"/>
        <v>0</v>
      </c>
      <c r="K34" s="352">
        <f t="shared" si="13"/>
        <v>0</v>
      </c>
      <c r="L34" s="352">
        <f t="shared" si="13"/>
        <v>0</v>
      </c>
      <c r="M34" s="352">
        <f t="shared" si="13"/>
        <v>341006</v>
      </c>
      <c r="N34" s="352">
        <f t="shared" si="13"/>
        <v>0</v>
      </c>
      <c r="O34" s="352">
        <f t="shared" si="13"/>
        <v>-368791</v>
      </c>
      <c r="P34" s="351">
        <f t="shared" si="13"/>
        <v>0</v>
      </c>
      <c r="Q34" s="351">
        <f t="shared" si="13"/>
        <v>-27785</v>
      </c>
      <c r="R34" s="351">
        <f t="shared" si="13"/>
        <v>0</v>
      </c>
      <c r="S34" s="351">
        <f t="shared" si="13"/>
        <v>-27785</v>
      </c>
      <c r="T34" s="219"/>
    </row>
    <row r="35" spans="1:20">
      <c r="A35" s="231" t="s">
        <v>431</v>
      </c>
      <c r="B35" s="339"/>
      <c r="C35" s="339"/>
      <c r="D35" s="340"/>
      <c r="E35" s="339"/>
      <c r="F35" s="340"/>
      <c r="G35" s="339"/>
      <c r="H35" s="339"/>
      <c r="I35" s="340"/>
      <c r="J35" s="339"/>
      <c r="K35" s="339"/>
      <c r="L35" s="339"/>
      <c r="M35" s="339"/>
      <c r="N35" s="339"/>
      <c r="O35" s="346"/>
      <c r="P35" s="346"/>
      <c r="Q35" s="343"/>
      <c r="R35" s="339"/>
      <c r="S35" s="343"/>
      <c r="T35" s="219"/>
    </row>
    <row r="36" spans="1:20">
      <c r="A36" s="231" t="s">
        <v>432</v>
      </c>
      <c r="B36" s="339"/>
      <c r="C36" s="339"/>
      <c r="D36" s="340"/>
      <c r="E36" s="339"/>
      <c r="F36" s="340"/>
      <c r="G36" s="339"/>
      <c r="H36" s="339"/>
      <c r="I36" s="340"/>
      <c r="J36" s="339"/>
      <c r="K36" s="339">
        <v>0</v>
      </c>
      <c r="L36" s="339"/>
      <c r="M36" s="339"/>
      <c r="N36" s="339"/>
      <c r="O36" s="346">
        <v>0</v>
      </c>
      <c r="P36" s="346"/>
      <c r="Q36" s="343">
        <f t="shared" ref="Q36:S37" si="14">Q37+Q38</f>
        <v>0</v>
      </c>
      <c r="R36" s="339">
        <f t="shared" si="14"/>
        <v>0</v>
      </c>
      <c r="S36" s="343">
        <f t="shared" si="14"/>
        <v>0</v>
      </c>
      <c r="T36" s="219"/>
    </row>
    <row r="37" spans="1:20">
      <c r="A37" s="231" t="s">
        <v>433</v>
      </c>
      <c r="B37" s="339"/>
      <c r="C37" s="339"/>
      <c r="D37" s="340"/>
      <c r="E37" s="339"/>
      <c r="F37" s="340"/>
      <c r="G37" s="339"/>
      <c r="H37" s="339"/>
      <c r="I37" s="340"/>
      <c r="J37" s="339"/>
      <c r="K37" s="339"/>
      <c r="L37" s="339"/>
      <c r="M37" s="339">
        <v>341006</v>
      </c>
      <c r="N37" s="339"/>
      <c r="O37" s="346">
        <v>-341006</v>
      </c>
      <c r="P37" s="346"/>
      <c r="Q37" s="343">
        <f t="shared" si="14"/>
        <v>0</v>
      </c>
      <c r="R37" s="339">
        <f t="shared" si="14"/>
        <v>0</v>
      </c>
      <c r="S37" s="343">
        <f t="shared" si="14"/>
        <v>0</v>
      </c>
      <c r="T37" s="219"/>
    </row>
    <row r="38" spans="1:20" ht="18.75" customHeight="1">
      <c r="A38" s="231" t="s">
        <v>434</v>
      </c>
      <c r="B38" s="339"/>
      <c r="C38" s="339"/>
      <c r="D38" s="340"/>
      <c r="E38" s="339"/>
      <c r="F38" s="340"/>
      <c r="G38" s="339"/>
      <c r="H38" s="339"/>
      <c r="I38" s="340"/>
      <c r="J38" s="339"/>
      <c r="K38" s="339"/>
      <c r="L38" s="339"/>
      <c r="M38" s="339"/>
      <c r="N38" s="339"/>
      <c r="O38" s="346"/>
      <c r="P38" s="346"/>
      <c r="Q38" s="343"/>
      <c r="R38" s="339"/>
      <c r="S38" s="343"/>
      <c r="T38" s="219"/>
    </row>
    <row r="39" spans="1:20">
      <c r="A39" s="231" t="s">
        <v>435</v>
      </c>
      <c r="B39" s="339"/>
      <c r="C39" s="339"/>
      <c r="D39" s="340"/>
      <c r="E39" s="339"/>
      <c r="F39" s="340"/>
      <c r="G39" s="339"/>
      <c r="H39" s="339"/>
      <c r="I39" s="340"/>
      <c r="J39" s="339"/>
      <c r="K39" s="339"/>
      <c r="L39" s="339"/>
      <c r="M39" s="339"/>
      <c r="N39" s="339"/>
      <c r="O39" s="346"/>
      <c r="P39" s="346"/>
      <c r="Q39" s="343"/>
      <c r="R39" s="339"/>
      <c r="S39" s="343"/>
      <c r="T39" s="219"/>
    </row>
    <row r="40" spans="1:20">
      <c r="A40" s="231" t="s">
        <v>53</v>
      </c>
      <c r="B40" s="339"/>
      <c r="C40" s="339"/>
      <c r="D40" s="340"/>
      <c r="E40" s="339"/>
      <c r="F40" s="340"/>
      <c r="G40" s="339"/>
      <c r="H40" s="339"/>
      <c r="I40" s="340"/>
      <c r="J40" s="339"/>
      <c r="K40" s="339"/>
      <c r="L40" s="339"/>
      <c r="M40" s="339"/>
      <c r="N40" s="339"/>
      <c r="O40" s="346"/>
      <c r="P40" s="346"/>
      <c r="Q40" s="343"/>
      <c r="R40" s="339"/>
      <c r="S40" s="343"/>
      <c r="T40" s="219"/>
    </row>
    <row r="41" spans="1:20" ht="29.25">
      <c r="A41" s="231" t="s">
        <v>436</v>
      </c>
      <c r="B41" s="339">
        <f>B42+B43+B44</f>
        <v>0</v>
      </c>
      <c r="C41" s="353">
        <f t="shared" ref="C41:P41" si="15">C42+C43+C44</f>
        <v>0</v>
      </c>
      <c r="D41" s="353">
        <f t="shared" si="15"/>
        <v>0</v>
      </c>
      <c r="E41" s="353">
        <f t="shared" si="15"/>
        <v>0</v>
      </c>
      <c r="F41" s="353">
        <f t="shared" si="15"/>
        <v>0</v>
      </c>
      <c r="G41" s="353">
        <f t="shared" si="15"/>
        <v>0</v>
      </c>
      <c r="H41" s="353">
        <f t="shared" si="15"/>
        <v>0</v>
      </c>
      <c r="I41" s="353">
        <f t="shared" si="15"/>
        <v>0</v>
      </c>
      <c r="J41" s="353">
        <f t="shared" si="15"/>
        <v>0</v>
      </c>
      <c r="K41" s="353">
        <f t="shared" si="15"/>
        <v>0</v>
      </c>
      <c r="L41" s="353">
        <f t="shared" si="15"/>
        <v>0</v>
      </c>
      <c r="M41" s="353">
        <f t="shared" si="15"/>
        <v>0</v>
      </c>
      <c r="N41" s="353">
        <f t="shared" si="15"/>
        <v>0</v>
      </c>
      <c r="O41" s="353">
        <f t="shared" si="15"/>
        <v>-27785</v>
      </c>
      <c r="P41" s="339">
        <f t="shared" si="15"/>
        <v>0</v>
      </c>
      <c r="Q41" s="343">
        <f>B41+C41+D41+E41+F41+G41+H41+I41+J41+K41+L41+M41+N41+O41+P41</f>
        <v>-27785</v>
      </c>
      <c r="R41" s="339">
        <f>R42+R43</f>
        <v>0</v>
      </c>
      <c r="S41" s="343">
        <f>Q41+R41</f>
        <v>-27785</v>
      </c>
      <c r="T41" s="219"/>
    </row>
    <row r="42" spans="1:20">
      <c r="A42" s="362" t="s">
        <v>497</v>
      </c>
      <c r="B42" s="339"/>
      <c r="C42" s="339"/>
      <c r="D42" s="340"/>
      <c r="E42" s="339">
        <v>0</v>
      </c>
      <c r="F42" s="340"/>
      <c r="G42" s="339"/>
      <c r="H42" s="339"/>
      <c r="I42" s="340"/>
      <c r="J42" s="339"/>
      <c r="K42" s="339"/>
      <c r="L42" s="339"/>
      <c r="M42" s="339"/>
      <c r="N42" s="339"/>
      <c r="O42" s="346"/>
      <c r="P42" s="346"/>
      <c r="Q42" s="337">
        <f>SUM(B42:P42)</f>
        <v>0</v>
      </c>
      <c r="R42" s="339"/>
      <c r="S42" s="337">
        <f>Q42+R42</f>
        <v>0</v>
      </c>
      <c r="T42" s="219"/>
    </row>
    <row r="43" spans="1:20">
      <c r="A43" s="362" t="s">
        <v>495</v>
      </c>
      <c r="B43" s="339"/>
      <c r="C43" s="339"/>
      <c r="D43" s="340"/>
      <c r="E43" s="339"/>
      <c r="F43" s="340"/>
      <c r="G43" s="339"/>
      <c r="H43" s="339"/>
      <c r="I43" s="340"/>
      <c r="J43" s="339"/>
      <c r="K43" s="339"/>
      <c r="L43" s="339"/>
      <c r="M43" s="339"/>
      <c r="N43" s="339"/>
      <c r="O43" s="346">
        <v>-27785</v>
      </c>
      <c r="P43" s="346"/>
      <c r="Q43" s="343">
        <f>B43+C43+D43+E43+F43+G43+H43+I43+J43+K43+L43+M43+N43+O43+P43</f>
        <v>-27785</v>
      </c>
      <c r="R43" s="339"/>
      <c r="S43" s="337">
        <f>Q43+R43</f>
        <v>-27785</v>
      </c>
      <c r="T43" s="219"/>
    </row>
    <row r="44" spans="1:20">
      <c r="A44" s="231" t="s">
        <v>427</v>
      </c>
      <c r="B44" s="345"/>
      <c r="C44" s="345"/>
      <c r="D44" s="354"/>
      <c r="E44" s="345"/>
      <c r="F44" s="354"/>
      <c r="G44" s="345"/>
      <c r="H44" s="345"/>
      <c r="I44" s="354"/>
      <c r="J44" s="345"/>
      <c r="K44" s="345"/>
      <c r="L44" s="345"/>
      <c r="M44" s="345"/>
      <c r="N44" s="345"/>
      <c r="O44" s="355"/>
      <c r="P44" s="355"/>
      <c r="Q44" s="356"/>
      <c r="R44" s="345"/>
      <c r="S44" s="356"/>
      <c r="T44" s="219"/>
    </row>
    <row r="45" spans="1:20" ht="30.75" thickBot="1">
      <c r="A45" s="237" t="s">
        <v>437</v>
      </c>
      <c r="B45" s="357">
        <f>B34</f>
        <v>0</v>
      </c>
      <c r="C45" s="358">
        <f t="shared" ref="C45:S45" si="16">C34</f>
        <v>0</v>
      </c>
      <c r="D45" s="358">
        <f t="shared" si="16"/>
        <v>0</v>
      </c>
      <c r="E45" s="358">
        <f t="shared" si="16"/>
        <v>0</v>
      </c>
      <c r="F45" s="358">
        <f t="shared" si="16"/>
        <v>0</v>
      </c>
      <c r="G45" s="358">
        <f t="shared" si="16"/>
        <v>0</v>
      </c>
      <c r="H45" s="358">
        <f t="shared" si="16"/>
        <v>0</v>
      </c>
      <c r="I45" s="358">
        <f t="shared" si="16"/>
        <v>0</v>
      </c>
      <c r="J45" s="358">
        <f t="shared" si="16"/>
        <v>0</v>
      </c>
      <c r="K45" s="358">
        <f t="shared" si="16"/>
        <v>0</v>
      </c>
      <c r="L45" s="358">
        <f t="shared" si="16"/>
        <v>0</v>
      </c>
      <c r="M45" s="358">
        <f t="shared" si="16"/>
        <v>341006</v>
      </c>
      <c r="N45" s="358">
        <f t="shared" si="16"/>
        <v>0</v>
      </c>
      <c r="O45" s="358">
        <f t="shared" si="16"/>
        <v>-368791</v>
      </c>
      <c r="P45" s="357">
        <f t="shared" si="16"/>
        <v>0</v>
      </c>
      <c r="Q45" s="357">
        <f t="shared" si="16"/>
        <v>-27785</v>
      </c>
      <c r="R45" s="357">
        <f t="shared" si="16"/>
        <v>0</v>
      </c>
      <c r="S45" s="357">
        <f t="shared" si="16"/>
        <v>-27785</v>
      </c>
      <c r="T45" s="219"/>
    </row>
    <row r="46" spans="1:20" ht="31.5" thickTop="1" thickBot="1">
      <c r="A46" s="238" t="s">
        <v>491</v>
      </c>
      <c r="B46" s="359">
        <f>B8+B32+B45</f>
        <v>545987</v>
      </c>
      <c r="C46" s="360">
        <f t="shared" ref="C46:S46" si="17">C8+C32+C45</f>
        <v>510387</v>
      </c>
      <c r="D46" s="360">
        <f t="shared" si="17"/>
        <v>0</v>
      </c>
      <c r="E46" s="360">
        <f t="shared" si="17"/>
        <v>301461</v>
      </c>
      <c r="F46" s="360">
        <f t="shared" si="17"/>
        <v>0</v>
      </c>
      <c r="G46" s="360">
        <f t="shared" si="17"/>
        <v>14658</v>
      </c>
      <c r="H46" s="360">
        <f t="shared" si="17"/>
        <v>0</v>
      </c>
      <c r="I46" s="360">
        <f t="shared" si="17"/>
        <v>0</v>
      </c>
      <c r="J46" s="360">
        <f t="shared" si="17"/>
        <v>187</v>
      </c>
      <c r="K46" s="360">
        <f t="shared" si="17"/>
        <v>56687</v>
      </c>
      <c r="L46" s="360">
        <f t="shared" si="17"/>
        <v>0</v>
      </c>
      <c r="M46" s="360">
        <f t="shared" si="17"/>
        <v>1317411</v>
      </c>
      <c r="N46" s="360">
        <f t="shared" si="17"/>
        <v>0</v>
      </c>
      <c r="O46" s="360">
        <f t="shared" si="17"/>
        <v>307132</v>
      </c>
      <c r="P46" s="359">
        <f t="shared" si="17"/>
        <v>0</v>
      </c>
      <c r="Q46" s="359">
        <f t="shared" si="17"/>
        <v>3053910</v>
      </c>
      <c r="R46" s="359">
        <f t="shared" si="17"/>
        <v>0</v>
      </c>
      <c r="S46" s="359">
        <f t="shared" si="17"/>
        <v>3053910</v>
      </c>
      <c r="T46" s="219"/>
    </row>
    <row r="47" spans="1:20" ht="16.5" thickTop="1" thickBot="1">
      <c r="A47" s="229" t="s">
        <v>414</v>
      </c>
      <c r="B47" s="271"/>
      <c r="C47" s="272"/>
      <c r="D47" s="273"/>
      <c r="E47" s="272"/>
      <c r="F47" s="273"/>
      <c r="G47" s="274"/>
      <c r="H47" s="272"/>
      <c r="I47" s="273"/>
      <c r="J47" s="272"/>
      <c r="K47" s="272"/>
      <c r="L47" s="272"/>
      <c r="M47" s="272"/>
      <c r="N47" s="272"/>
      <c r="O47" s="275"/>
      <c r="P47" s="275"/>
      <c r="Q47" s="289"/>
      <c r="R47" s="286"/>
      <c r="S47" s="290"/>
      <c r="T47" s="219"/>
    </row>
    <row r="48" spans="1:20" ht="31.5" thickTop="1" thickBot="1">
      <c r="A48" s="230" t="s">
        <v>492</v>
      </c>
      <c r="B48" s="359">
        <f>B46</f>
        <v>545987</v>
      </c>
      <c r="C48" s="359">
        <f t="shared" ref="C48:S48" si="18">C46</f>
        <v>510387</v>
      </c>
      <c r="D48" s="359">
        <f t="shared" si="18"/>
        <v>0</v>
      </c>
      <c r="E48" s="359">
        <f t="shared" si="18"/>
        <v>301461</v>
      </c>
      <c r="F48" s="359">
        <f t="shared" si="18"/>
        <v>0</v>
      </c>
      <c r="G48" s="359">
        <f t="shared" si="18"/>
        <v>14658</v>
      </c>
      <c r="H48" s="359">
        <f t="shared" si="18"/>
        <v>0</v>
      </c>
      <c r="I48" s="359">
        <f t="shared" si="18"/>
        <v>0</v>
      </c>
      <c r="J48" s="359">
        <f t="shared" si="18"/>
        <v>187</v>
      </c>
      <c r="K48" s="359">
        <f t="shared" si="18"/>
        <v>56687</v>
      </c>
      <c r="L48" s="359">
        <f t="shared" si="18"/>
        <v>0</v>
      </c>
      <c r="M48" s="359">
        <f t="shared" si="18"/>
        <v>1317411</v>
      </c>
      <c r="N48" s="359">
        <f t="shared" si="18"/>
        <v>0</v>
      </c>
      <c r="O48" s="359">
        <f t="shared" si="18"/>
        <v>307132</v>
      </c>
      <c r="P48" s="359">
        <f t="shared" si="18"/>
        <v>0</v>
      </c>
      <c r="Q48" s="359">
        <f t="shared" si="18"/>
        <v>3053910</v>
      </c>
      <c r="R48" s="359">
        <f t="shared" si="18"/>
        <v>0</v>
      </c>
      <c r="S48" s="359">
        <f t="shared" si="18"/>
        <v>3053910</v>
      </c>
      <c r="T48" s="219"/>
    </row>
    <row r="49" spans="1:20">
      <c r="A49" s="239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88"/>
      <c r="R49" s="271"/>
      <c r="S49" s="287"/>
      <c r="T49" s="219"/>
    </row>
    <row r="50" spans="1:20" ht="30">
      <c r="A50" s="230" t="s">
        <v>365</v>
      </c>
      <c r="B50" s="337">
        <f t="shared" ref="B50:N50" si="19">B51+B53</f>
        <v>0</v>
      </c>
      <c r="C50" s="338">
        <f t="shared" si="19"/>
        <v>0</v>
      </c>
      <c r="D50" s="338">
        <f t="shared" si="19"/>
        <v>0</v>
      </c>
      <c r="E50" s="338">
        <f t="shared" si="19"/>
        <v>0</v>
      </c>
      <c r="F50" s="338">
        <f t="shared" si="19"/>
        <v>0</v>
      </c>
      <c r="G50" s="338">
        <f t="shared" si="19"/>
        <v>7554</v>
      </c>
      <c r="H50" s="338">
        <f t="shared" si="19"/>
        <v>0</v>
      </c>
      <c r="I50" s="338">
        <f t="shared" si="19"/>
        <v>0</v>
      </c>
      <c r="J50" s="338">
        <f t="shared" si="19"/>
        <v>-187</v>
      </c>
      <c r="K50" s="338">
        <f t="shared" si="19"/>
        <v>0</v>
      </c>
      <c r="L50" s="338">
        <f t="shared" si="19"/>
        <v>0</v>
      </c>
      <c r="M50" s="338">
        <f t="shared" si="19"/>
        <v>0</v>
      </c>
      <c r="N50" s="338">
        <f t="shared" si="19"/>
        <v>0</v>
      </c>
      <c r="O50" s="338">
        <f>O51+O53</f>
        <v>341256</v>
      </c>
      <c r="P50" s="338">
        <f>P51+P53</f>
        <v>0</v>
      </c>
      <c r="Q50" s="337">
        <f>Q51+Q53</f>
        <v>348623</v>
      </c>
      <c r="R50" s="337">
        <f>R51+R53</f>
        <v>0</v>
      </c>
      <c r="S50" s="337">
        <f>S51+S53</f>
        <v>348623</v>
      </c>
      <c r="T50" s="219"/>
    </row>
    <row r="51" spans="1:20">
      <c r="A51" s="229" t="s">
        <v>52</v>
      </c>
      <c r="B51" s="339"/>
      <c r="C51" s="339"/>
      <c r="D51" s="340"/>
      <c r="E51" s="339"/>
      <c r="F51" s="340"/>
      <c r="G51" s="339"/>
      <c r="H51" s="339"/>
      <c r="I51" s="340"/>
      <c r="J51" s="339"/>
      <c r="K51" s="339"/>
      <c r="L51" s="339"/>
      <c r="M51" s="339"/>
      <c r="N51" s="339"/>
      <c r="O51" s="339">
        <v>341256</v>
      </c>
      <c r="P51" s="339"/>
      <c r="Q51" s="337">
        <f>SUM(B51:P51)</f>
        <v>341256</v>
      </c>
      <c r="R51" s="339"/>
      <c r="S51" s="337">
        <f>Q51+R51</f>
        <v>341256</v>
      </c>
      <c r="T51" s="219"/>
    </row>
    <row r="52" spans="1:20">
      <c r="A52" s="229"/>
      <c r="B52" s="337"/>
      <c r="C52" s="337"/>
      <c r="D52" s="341"/>
      <c r="E52" s="337"/>
      <c r="F52" s="342"/>
      <c r="G52" s="343"/>
      <c r="H52" s="343"/>
      <c r="I52" s="342"/>
      <c r="J52" s="343"/>
      <c r="K52" s="343"/>
      <c r="L52" s="343"/>
      <c r="M52" s="343"/>
      <c r="N52" s="337"/>
      <c r="O52" s="337"/>
      <c r="P52" s="337"/>
      <c r="Q52" s="337">
        <f t="shared" ref="Q52:Q55" si="20">SUM(B52:P52)</f>
        <v>0</v>
      </c>
      <c r="R52" s="337"/>
      <c r="S52" s="337">
        <f t="shared" ref="S52:S55" si="21">Q52+R52</f>
        <v>0</v>
      </c>
      <c r="T52" s="219"/>
    </row>
    <row r="53" spans="1:20">
      <c r="A53" s="229" t="s">
        <v>415</v>
      </c>
      <c r="B53" s="343">
        <f t="shared" ref="B53:I53" si="22">B54+B63+B64+B65+B66+B67+B68</f>
        <v>0</v>
      </c>
      <c r="C53" s="343">
        <f t="shared" si="22"/>
        <v>0</v>
      </c>
      <c r="D53" s="343">
        <f t="shared" si="22"/>
        <v>0</v>
      </c>
      <c r="E53" s="343">
        <f t="shared" si="22"/>
        <v>0</v>
      </c>
      <c r="F53" s="343">
        <f t="shared" si="22"/>
        <v>0</v>
      </c>
      <c r="G53" s="343">
        <f t="shared" si="22"/>
        <v>7554</v>
      </c>
      <c r="H53" s="343">
        <f t="shared" si="22"/>
        <v>0</v>
      </c>
      <c r="I53" s="343">
        <f t="shared" si="22"/>
        <v>0</v>
      </c>
      <c r="J53" s="343">
        <f>J54+J63+J64+J65+J66+J67+J68</f>
        <v>-187</v>
      </c>
      <c r="K53" s="343">
        <f t="shared" ref="K53:R53" si="23">K54+K63+K64+K65+K66+K67+K68</f>
        <v>0</v>
      </c>
      <c r="L53" s="343">
        <f t="shared" si="23"/>
        <v>0</v>
      </c>
      <c r="M53" s="343">
        <f t="shared" si="23"/>
        <v>0</v>
      </c>
      <c r="N53" s="343">
        <f t="shared" si="23"/>
        <v>0</v>
      </c>
      <c r="O53" s="343">
        <f t="shared" si="23"/>
        <v>0</v>
      </c>
      <c r="P53" s="343">
        <f t="shared" si="23"/>
        <v>0</v>
      </c>
      <c r="Q53" s="337">
        <f t="shared" si="20"/>
        <v>7367</v>
      </c>
      <c r="R53" s="343">
        <f t="shared" si="23"/>
        <v>0</v>
      </c>
      <c r="S53" s="337">
        <f t="shared" si="21"/>
        <v>7367</v>
      </c>
    </row>
    <row r="54" spans="1:20" ht="29.25">
      <c r="A54" s="231" t="s">
        <v>416</v>
      </c>
      <c r="B54" s="337">
        <f t="shared" ref="B54:I54" si="24">B55+B60</f>
        <v>0</v>
      </c>
      <c r="C54" s="337">
        <f t="shared" si="24"/>
        <v>0</v>
      </c>
      <c r="D54" s="337">
        <f t="shared" si="24"/>
        <v>0</v>
      </c>
      <c r="E54" s="337">
        <f t="shared" si="24"/>
        <v>0</v>
      </c>
      <c r="F54" s="337">
        <f t="shared" si="24"/>
        <v>0</v>
      </c>
      <c r="G54" s="337">
        <f t="shared" si="24"/>
        <v>0</v>
      </c>
      <c r="H54" s="337">
        <f t="shared" si="24"/>
        <v>0</v>
      </c>
      <c r="I54" s="337">
        <f t="shared" si="24"/>
        <v>0</v>
      </c>
      <c r="J54" s="337">
        <f>J55+J60</f>
        <v>0</v>
      </c>
      <c r="K54" s="337">
        <f t="shared" ref="K54:R54" si="25">K55+K60</f>
        <v>0</v>
      </c>
      <c r="L54" s="337">
        <f t="shared" si="25"/>
        <v>0</v>
      </c>
      <c r="M54" s="337">
        <f t="shared" si="25"/>
        <v>0</v>
      </c>
      <c r="N54" s="337">
        <f t="shared" si="25"/>
        <v>0</v>
      </c>
      <c r="O54" s="337">
        <f t="shared" si="25"/>
        <v>0</v>
      </c>
      <c r="P54" s="337">
        <f t="shared" si="25"/>
        <v>0</v>
      </c>
      <c r="Q54" s="337">
        <f t="shared" si="20"/>
        <v>0</v>
      </c>
      <c r="R54" s="337">
        <f t="shared" si="25"/>
        <v>0</v>
      </c>
      <c r="S54" s="337">
        <f t="shared" si="21"/>
        <v>0</v>
      </c>
    </row>
    <row r="55" spans="1:20">
      <c r="A55" s="232" t="s">
        <v>417</v>
      </c>
      <c r="B55" s="337">
        <f t="shared" ref="B55:I55" si="26">B56+B57+B58+B59</f>
        <v>0</v>
      </c>
      <c r="C55" s="337">
        <f t="shared" si="26"/>
        <v>0</v>
      </c>
      <c r="D55" s="337">
        <f t="shared" si="26"/>
        <v>0</v>
      </c>
      <c r="E55" s="337">
        <f t="shared" si="26"/>
        <v>0</v>
      </c>
      <c r="F55" s="337">
        <f t="shared" si="26"/>
        <v>0</v>
      </c>
      <c r="G55" s="337">
        <f t="shared" si="26"/>
        <v>0</v>
      </c>
      <c r="H55" s="337">
        <f t="shared" si="26"/>
        <v>0</v>
      </c>
      <c r="I55" s="337">
        <f t="shared" si="26"/>
        <v>0</v>
      </c>
      <c r="J55" s="337">
        <f>J56+J57+J58+J59</f>
        <v>0</v>
      </c>
      <c r="K55" s="337">
        <f t="shared" ref="K55:R55" si="27">K56+K57+K58+K59</f>
        <v>0</v>
      </c>
      <c r="L55" s="337">
        <f t="shared" si="27"/>
        <v>0</v>
      </c>
      <c r="M55" s="337">
        <f t="shared" si="27"/>
        <v>0</v>
      </c>
      <c r="N55" s="337">
        <f t="shared" si="27"/>
        <v>0</v>
      </c>
      <c r="O55" s="337">
        <f t="shared" si="27"/>
        <v>0</v>
      </c>
      <c r="P55" s="337">
        <f t="shared" si="27"/>
        <v>0</v>
      </c>
      <c r="Q55" s="337">
        <f t="shared" si="20"/>
        <v>0</v>
      </c>
      <c r="R55" s="337">
        <f t="shared" si="27"/>
        <v>0</v>
      </c>
      <c r="S55" s="337">
        <f t="shared" si="21"/>
        <v>0</v>
      </c>
    </row>
    <row r="56" spans="1:20" ht="29.25">
      <c r="A56" s="231" t="s">
        <v>418</v>
      </c>
      <c r="B56" s="339"/>
      <c r="C56" s="339"/>
      <c r="D56" s="340"/>
      <c r="E56" s="339"/>
      <c r="F56" s="340"/>
      <c r="G56" s="339"/>
      <c r="H56" s="339"/>
      <c r="I56" s="340"/>
      <c r="J56" s="339"/>
      <c r="K56" s="339"/>
      <c r="L56" s="339"/>
      <c r="M56" s="339"/>
      <c r="N56" s="339"/>
      <c r="O56" s="339"/>
      <c r="P56" s="339"/>
      <c r="Q56" s="337"/>
      <c r="R56" s="339"/>
      <c r="S56" s="337"/>
    </row>
    <row r="57" spans="1:20" ht="28.5" customHeight="1">
      <c r="A57" s="231" t="s">
        <v>419</v>
      </c>
      <c r="B57" s="339"/>
      <c r="C57" s="339"/>
      <c r="D57" s="340"/>
      <c r="E57" s="339"/>
      <c r="F57" s="340"/>
      <c r="G57" s="339"/>
      <c r="H57" s="339"/>
      <c r="I57" s="340"/>
      <c r="J57" s="339"/>
      <c r="K57" s="339"/>
      <c r="L57" s="339"/>
      <c r="M57" s="339"/>
      <c r="N57" s="339"/>
      <c r="O57" s="339"/>
      <c r="P57" s="339"/>
      <c r="Q57" s="337"/>
      <c r="R57" s="339"/>
      <c r="S57" s="337"/>
    </row>
    <row r="58" spans="1:20" ht="42.75">
      <c r="A58" s="233" t="s">
        <v>350</v>
      </c>
      <c r="B58" s="339"/>
      <c r="C58" s="339"/>
      <c r="D58" s="340"/>
      <c r="E58" s="339"/>
      <c r="F58" s="340"/>
      <c r="G58" s="339"/>
      <c r="H58" s="339"/>
      <c r="I58" s="340"/>
      <c r="J58" s="339"/>
      <c r="K58" s="339"/>
      <c r="L58" s="339"/>
      <c r="M58" s="339"/>
      <c r="N58" s="339"/>
      <c r="O58" s="339"/>
      <c r="P58" s="339"/>
      <c r="Q58" s="337"/>
      <c r="R58" s="339"/>
      <c r="S58" s="337"/>
    </row>
    <row r="59" spans="1:20" ht="42.75">
      <c r="A59" s="233" t="s">
        <v>351</v>
      </c>
      <c r="B59" s="339"/>
      <c r="C59" s="339"/>
      <c r="D59" s="340"/>
      <c r="E59" s="339"/>
      <c r="F59" s="340"/>
      <c r="G59" s="339"/>
      <c r="H59" s="339"/>
      <c r="I59" s="340"/>
      <c r="J59" s="339"/>
      <c r="K59" s="339"/>
      <c r="L59" s="339"/>
      <c r="M59" s="339"/>
      <c r="N59" s="339"/>
      <c r="O59" s="339"/>
      <c r="P59" s="339"/>
      <c r="Q59" s="337"/>
      <c r="R59" s="339"/>
      <c r="S59" s="337"/>
    </row>
    <row r="60" spans="1:20">
      <c r="A60" s="232" t="s">
        <v>420</v>
      </c>
      <c r="B60" s="337">
        <f t="shared" ref="B60:I60" si="28">B61+B62</f>
        <v>0</v>
      </c>
      <c r="C60" s="337">
        <f t="shared" si="28"/>
        <v>0</v>
      </c>
      <c r="D60" s="337">
        <f t="shared" si="28"/>
        <v>0</v>
      </c>
      <c r="E60" s="337">
        <f t="shared" si="28"/>
        <v>0</v>
      </c>
      <c r="F60" s="337">
        <f t="shared" si="28"/>
        <v>0</v>
      </c>
      <c r="G60" s="337">
        <f t="shared" si="28"/>
        <v>0</v>
      </c>
      <c r="H60" s="337">
        <f t="shared" si="28"/>
        <v>0</v>
      </c>
      <c r="I60" s="337">
        <f t="shared" si="28"/>
        <v>0</v>
      </c>
      <c r="J60" s="337">
        <f>J61+J62</f>
        <v>0</v>
      </c>
      <c r="K60" s="337">
        <f t="shared" ref="K60:S60" si="29">K61+K62</f>
        <v>0</v>
      </c>
      <c r="L60" s="337">
        <f t="shared" si="29"/>
        <v>0</v>
      </c>
      <c r="M60" s="337">
        <f t="shared" si="29"/>
        <v>0</v>
      </c>
      <c r="N60" s="337">
        <f t="shared" si="29"/>
        <v>0</v>
      </c>
      <c r="O60" s="337">
        <f t="shared" si="29"/>
        <v>0</v>
      </c>
      <c r="P60" s="337">
        <f t="shared" si="29"/>
        <v>0</v>
      </c>
      <c r="Q60" s="337">
        <f t="shared" si="29"/>
        <v>0</v>
      </c>
      <c r="R60" s="337">
        <f t="shared" si="29"/>
        <v>0</v>
      </c>
      <c r="S60" s="337">
        <f t="shared" si="29"/>
        <v>0</v>
      </c>
    </row>
    <row r="61" spans="1:20" ht="29.25">
      <c r="A61" s="231" t="s">
        <v>418</v>
      </c>
      <c r="B61" s="339"/>
      <c r="C61" s="339"/>
      <c r="D61" s="340"/>
      <c r="E61" s="339"/>
      <c r="F61" s="340"/>
      <c r="G61" s="339"/>
      <c r="H61" s="339"/>
      <c r="I61" s="340"/>
      <c r="J61" s="339"/>
      <c r="K61" s="339"/>
      <c r="L61" s="339"/>
      <c r="M61" s="339"/>
      <c r="N61" s="339"/>
      <c r="O61" s="339"/>
      <c r="P61" s="339"/>
      <c r="Q61" s="337"/>
      <c r="R61" s="339"/>
      <c r="S61" s="337"/>
    </row>
    <row r="62" spans="1:20" ht="31.5" customHeight="1">
      <c r="A62" s="231" t="s">
        <v>421</v>
      </c>
      <c r="B62" s="339"/>
      <c r="C62" s="339"/>
      <c r="D62" s="340"/>
      <c r="E62" s="339"/>
      <c r="F62" s="340"/>
      <c r="G62" s="339"/>
      <c r="H62" s="339"/>
      <c r="I62" s="340"/>
      <c r="J62" s="339"/>
      <c r="K62" s="339"/>
      <c r="L62" s="339"/>
      <c r="M62" s="339"/>
      <c r="N62" s="339"/>
      <c r="O62" s="339"/>
      <c r="P62" s="339"/>
      <c r="Q62" s="337"/>
      <c r="R62" s="339"/>
      <c r="S62" s="337"/>
    </row>
    <row r="63" spans="1:20" ht="43.5">
      <c r="A63" s="231" t="s">
        <v>422</v>
      </c>
      <c r="B63" s="339"/>
      <c r="C63" s="339"/>
      <c r="D63" s="340"/>
      <c r="E63" s="339"/>
      <c r="F63" s="340"/>
      <c r="G63" s="339"/>
      <c r="H63" s="339"/>
      <c r="I63" s="340"/>
      <c r="J63" s="339"/>
      <c r="K63" s="339"/>
      <c r="L63" s="339"/>
      <c r="M63" s="339"/>
      <c r="N63" s="339"/>
      <c r="O63" s="339"/>
      <c r="P63" s="339"/>
      <c r="Q63" s="337"/>
      <c r="R63" s="339"/>
      <c r="S63" s="337"/>
    </row>
    <row r="64" spans="1:20" ht="43.5">
      <c r="A64" s="231" t="s">
        <v>423</v>
      </c>
      <c r="B64" s="339"/>
      <c r="C64" s="339"/>
      <c r="D64" s="340"/>
      <c r="E64" s="339"/>
      <c r="F64" s="340"/>
      <c r="G64" s="339"/>
      <c r="H64" s="339"/>
      <c r="I64" s="340"/>
      <c r="J64" s="339"/>
      <c r="K64" s="339"/>
      <c r="L64" s="339"/>
      <c r="M64" s="339"/>
      <c r="N64" s="339"/>
      <c r="O64" s="339"/>
      <c r="P64" s="339"/>
      <c r="Q64" s="337"/>
      <c r="R64" s="339"/>
      <c r="S64" s="337"/>
    </row>
    <row r="65" spans="1:19" ht="29.25">
      <c r="A65" s="231" t="s">
        <v>424</v>
      </c>
      <c r="B65" s="339"/>
      <c r="C65" s="339"/>
      <c r="D65" s="340"/>
      <c r="E65" s="339"/>
      <c r="F65" s="340"/>
      <c r="G65" s="339"/>
      <c r="H65" s="339"/>
      <c r="I65" s="340"/>
      <c r="J65" s="339"/>
      <c r="K65" s="339"/>
      <c r="L65" s="339"/>
      <c r="M65" s="339"/>
      <c r="N65" s="339"/>
      <c r="O65" s="339"/>
      <c r="P65" s="339"/>
      <c r="Q65" s="337"/>
      <c r="R65" s="339"/>
      <c r="S65" s="337"/>
    </row>
    <row r="66" spans="1:19" ht="29.25">
      <c r="A66" s="231" t="s">
        <v>425</v>
      </c>
      <c r="B66" s="339"/>
      <c r="C66" s="339"/>
      <c r="D66" s="340"/>
      <c r="E66" s="339"/>
      <c r="F66" s="340"/>
      <c r="G66" s="339"/>
      <c r="H66" s="339"/>
      <c r="I66" s="340"/>
      <c r="J66" s="339"/>
      <c r="K66" s="339"/>
      <c r="L66" s="339"/>
      <c r="M66" s="339"/>
      <c r="N66" s="339"/>
      <c r="O66" s="339"/>
      <c r="P66" s="339"/>
      <c r="Q66" s="337"/>
      <c r="R66" s="339"/>
      <c r="S66" s="337"/>
    </row>
    <row r="67" spans="1:19" ht="43.5">
      <c r="A67" s="231" t="s">
        <v>343</v>
      </c>
      <c r="B67" s="339"/>
      <c r="C67" s="339"/>
      <c r="D67" s="340"/>
      <c r="E67" s="339"/>
      <c r="F67" s="340"/>
      <c r="G67" s="339"/>
      <c r="H67" s="339"/>
      <c r="I67" s="340"/>
      <c r="J67" s="339"/>
      <c r="K67" s="339"/>
      <c r="L67" s="339"/>
      <c r="M67" s="339"/>
      <c r="N67" s="339"/>
      <c r="O67" s="339"/>
      <c r="P67" s="339"/>
      <c r="Q67" s="337"/>
      <c r="R67" s="339"/>
      <c r="S67" s="337"/>
    </row>
    <row r="68" spans="1:19" ht="43.5">
      <c r="A68" s="231" t="s">
        <v>426</v>
      </c>
      <c r="B68" s="339">
        <f t="shared" ref="B68:L68" si="30">B69+B70</f>
        <v>0</v>
      </c>
      <c r="C68" s="339">
        <f t="shared" si="30"/>
        <v>0</v>
      </c>
      <c r="D68" s="339">
        <f t="shared" si="30"/>
        <v>0</v>
      </c>
      <c r="E68" s="339">
        <f t="shared" si="30"/>
        <v>0</v>
      </c>
      <c r="F68" s="339">
        <f t="shared" si="30"/>
        <v>0</v>
      </c>
      <c r="G68" s="339">
        <f t="shared" si="30"/>
        <v>7554</v>
      </c>
      <c r="H68" s="339">
        <f t="shared" si="30"/>
        <v>0</v>
      </c>
      <c r="I68" s="339">
        <f t="shared" si="30"/>
        <v>0</v>
      </c>
      <c r="J68" s="339">
        <f t="shared" si="30"/>
        <v>-187</v>
      </c>
      <c r="K68" s="339">
        <f t="shared" si="30"/>
        <v>0</v>
      </c>
      <c r="L68" s="339">
        <f t="shared" si="30"/>
        <v>0</v>
      </c>
      <c r="M68" s="339">
        <f>M69+M70</f>
        <v>0</v>
      </c>
      <c r="N68" s="339">
        <f t="shared" ref="N68:S68" si="31">N69+N70</f>
        <v>0</v>
      </c>
      <c r="O68" s="339">
        <f t="shared" si="31"/>
        <v>0</v>
      </c>
      <c r="P68" s="339">
        <f t="shared" si="31"/>
        <v>0</v>
      </c>
      <c r="Q68" s="343">
        <f t="shared" si="31"/>
        <v>7367</v>
      </c>
      <c r="R68" s="339">
        <f t="shared" si="31"/>
        <v>0</v>
      </c>
      <c r="S68" s="343">
        <f t="shared" si="31"/>
        <v>7367</v>
      </c>
    </row>
    <row r="69" spans="1:19" ht="26.25">
      <c r="A69" s="361" t="s">
        <v>407</v>
      </c>
      <c r="B69" s="339"/>
      <c r="C69" s="339"/>
      <c r="D69" s="340"/>
      <c r="E69" s="339"/>
      <c r="F69" s="340">
        <v>0</v>
      </c>
      <c r="G69" s="339">
        <v>7554</v>
      </c>
      <c r="H69" s="339"/>
      <c r="I69" s="340"/>
      <c r="J69" s="339"/>
      <c r="K69" s="339"/>
      <c r="L69" s="339"/>
      <c r="M69" s="339"/>
      <c r="N69" s="339"/>
      <c r="O69" s="339"/>
      <c r="P69" s="339"/>
      <c r="Q69" s="337">
        <f>SUM(B69:P69)</f>
        <v>7554</v>
      </c>
      <c r="R69" s="339"/>
      <c r="S69" s="337">
        <f>Q69+R69</f>
        <v>7554</v>
      </c>
    </row>
    <row r="70" spans="1:19" ht="29.25">
      <c r="A70" s="231" t="s">
        <v>494</v>
      </c>
      <c r="B70" s="339"/>
      <c r="C70" s="339"/>
      <c r="D70" s="340"/>
      <c r="E70" s="339"/>
      <c r="F70" s="340"/>
      <c r="G70" s="339"/>
      <c r="H70" s="339"/>
      <c r="I70" s="340"/>
      <c r="J70" s="339">
        <v>-187</v>
      </c>
      <c r="K70" s="339"/>
      <c r="L70" s="339"/>
      <c r="M70" s="339"/>
      <c r="N70" s="345"/>
      <c r="O70" s="345"/>
      <c r="P70" s="346"/>
      <c r="Q70" s="337">
        <f>SUM(B70:P70)</f>
        <v>-187</v>
      </c>
      <c r="R70" s="339"/>
      <c r="S70" s="337">
        <f>Q70+R70</f>
        <v>-187</v>
      </c>
    </row>
    <row r="71" spans="1:19" ht="29.25">
      <c r="A71" s="234" t="s">
        <v>428</v>
      </c>
      <c r="B71" s="347">
        <f>B53</f>
        <v>0</v>
      </c>
      <c r="C71" s="348">
        <f t="shared" ref="C71:S71" si="32">C53</f>
        <v>0</v>
      </c>
      <c r="D71" s="348">
        <f t="shared" si="32"/>
        <v>0</v>
      </c>
      <c r="E71" s="348">
        <f t="shared" si="32"/>
        <v>0</v>
      </c>
      <c r="F71" s="348">
        <f t="shared" si="32"/>
        <v>0</v>
      </c>
      <c r="G71" s="348">
        <f t="shared" si="32"/>
        <v>7554</v>
      </c>
      <c r="H71" s="348">
        <f t="shared" si="32"/>
        <v>0</v>
      </c>
      <c r="I71" s="348">
        <f t="shared" si="32"/>
        <v>0</v>
      </c>
      <c r="J71" s="348">
        <f t="shared" si="32"/>
        <v>-187</v>
      </c>
      <c r="K71" s="348">
        <f t="shared" si="32"/>
        <v>0</v>
      </c>
      <c r="L71" s="348">
        <f t="shared" si="32"/>
        <v>0</v>
      </c>
      <c r="M71" s="348">
        <f t="shared" si="32"/>
        <v>0</v>
      </c>
      <c r="N71" s="348">
        <f t="shared" si="32"/>
        <v>0</v>
      </c>
      <c r="O71" s="348">
        <f t="shared" si="32"/>
        <v>0</v>
      </c>
      <c r="P71" s="347">
        <f t="shared" si="32"/>
        <v>0</v>
      </c>
      <c r="Q71" s="347">
        <f t="shared" si="32"/>
        <v>7367</v>
      </c>
      <c r="R71" s="347">
        <f t="shared" si="32"/>
        <v>0</v>
      </c>
      <c r="S71" s="347">
        <f t="shared" si="32"/>
        <v>7367</v>
      </c>
    </row>
    <row r="72" spans="1:19" ht="30.75" thickBot="1">
      <c r="A72" s="230" t="s">
        <v>429</v>
      </c>
      <c r="B72" s="349">
        <f>B50</f>
        <v>0</v>
      </c>
      <c r="C72" s="350">
        <f t="shared" ref="C72:S72" si="33">C50</f>
        <v>0</v>
      </c>
      <c r="D72" s="350">
        <f t="shared" si="33"/>
        <v>0</v>
      </c>
      <c r="E72" s="350">
        <f t="shared" si="33"/>
        <v>0</v>
      </c>
      <c r="F72" s="350">
        <f t="shared" si="33"/>
        <v>0</v>
      </c>
      <c r="G72" s="350">
        <f t="shared" si="33"/>
        <v>7554</v>
      </c>
      <c r="H72" s="350">
        <f t="shared" si="33"/>
        <v>0</v>
      </c>
      <c r="I72" s="350">
        <f t="shared" si="33"/>
        <v>0</v>
      </c>
      <c r="J72" s="350">
        <f t="shared" si="33"/>
        <v>-187</v>
      </c>
      <c r="K72" s="350">
        <f t="shared" si="33"/>
        <v>0</v>
      </c>
      <c r="L72" s="350">
        <f t="shared" si="33"/>
        <v>0</v>
      </c>
      <c r="M72" s="350">
        <f t="shared" si="33"/>
        <v>0</v>
      </c>
      <c r="N72" s="350">
        <f t="shared" si="33"/>
        <v>0</v>
      </c>
      <c r="O72" s="350">
        <f t="shared" si="33"/>
        <v>341256</v>
      </c>
      <c r="P72" s="349">
        <f t="shared" si="33"/>
        <v>0</v>
      </c>
      <c r="Q72" s="349">
        <f t="shared" si="33"/>
        <v>348623</v>
      </c>
      <c r="R72" s="349">
        <f t="shared" si="33"/>
        <v>0</v>
      </c>
      <c r="S72" s="349">
        <f t="shared" si="33"/>
        <v>348623</v>
      </c>
    </row>
    <row r="73" spans="1:19" ht="15.75" thickTop="1">
      <c r="A73" s="235"/>
      <c r="B73" s="283"/>
      <c r="C73" s="280"/>
      <c r="D73" s="279"/>
      <c r="E73" s="280"/>
      <c r="F73" s="279"/>
      <c r="G73" s="280"/>
      <c r="H73" s="280"/>
      <c r="I73" s="279"/>
      <c r="J73" s="280"/>
      <c r="K73" s="280"/>
      <c r="L73" s="280"/>
      <c r="M73" s="280"/>
      <c r="N73" s="280"/>
      <c r="O73" s="284"/>
      <c r="P73" s="284"/>
      <c r="Q73" s="285"/>
      <c r="R73" s="280"/>
      <c r="S73" s="285"/>
    </row>
    <row r="74" spans="1:19" ht="30">
      <c r="A74" s="236" t="s">
        <v>430</v>
      </c>
      <c r="B74" s="351">
        <f>B75+B76+B77+B78+B79+B80+B81</f>
        <v>0</v>
      </c>
      <c r="C74" s="352">
        <f t="shared" ref="C74:S74" si="34">C75+C76+C77+C78+C79+C80+C81</f>
        <v>0</v>
      </c>
      <c r="D74" s="352">
        <f t="shared" si="34"/>
        <v>0</v>
      </c>
      <c r="E74" s="352">
        <f t="shared" si="34"/>
        <v>152932</v>
      </c>
      <c r="F74" s="352">
        <f t="shared" si="34"/>
        <v>0</v>
      </c>
      <c r="G74" s="352">
        <f t="shared" si="34"/>
        <v>0</v>
      </c>
      <c r="H74" s="352">
        <f t="shared" si="34"/>
        <v>0</v>
      </c>
      <c r="I74" s="352">
        <f t="shared" si="34"/>
        <v>0</v>
      </c>
      <c r="J74" s="352">
        <f t="shared" si="34"/>
        <v>0</v>
      </c>
      <c r="K74" s="352">
        <f t="shared" si="34"/>
        <v>0</v>
      </c>
      <c r="L74" s="352">
        <f t="shared" si="34"/>
        <v>0</v>
      </c>
      <c r="M74" s="352">
        <f t="shared" si="34"/>
        <v>25478</v>
      </c>
      <c r="N74" s="352">
        <f t="shared" si="34"/>
        <v>0</v>
      </c>
      <c r="O74" s="352">
        <f t="shared" si="34"/>
        <v>-173194</v>
      </c>
      <c r="P74" s="351">
        <f t="shared" si="34"/>
        <v>0</v>
      </c>
      <c r="Q74" s="351">
        <f t="shared" si="34"/>
        <v>5216</v>
      </c>
      <c r="R74" s="351">
        <f t="shared" si="34"/>
        <v>0</v>
      </c>
      <c r="S74" s="351">
        <f t="shared" si="34"/>
        <v>5216</v>
      </c>
    </row>
    <row r="75" spans="1:19">
      <c r="A75" s="231" t="s">
        <v>431</v>
      </c>
      <c r="B75" s="339"/>
      <c r="C75" s="339"/>
      <c r="D75" s="340"/>
      <c r="E75" s="339"/>
      <c r="F75" s="340"/>
      <c r="G75" s="339"/>
      <c r="H75" s="339"/>
      <c r="I75" s="340"/>
      <c r="J75" s="339"/>
      <c r="K75" s="339"/>
      <c r="L75" s="339"/>
      <c r="M75" s="339"/>
      <c r="N75" s="339"/>
      <c r="O75" s="346"/>
      <c r="P75" s="346"/>
      <c r="Q75" s="343">
        <f t="shared" ref="Q75:Q80" si="35">B75+C75+D75+E75+F75+G75+H75+I75+J75+K75+L75+M75+N75+O75+P75</f>
        <v>0</v>
      </c>
      <c r="R75" s="339"/>
      <c r="S75" s="343">
        <f t="shared" ref="S75:S80" si="36">Q75+R75</f>
        <v>0</v>
      </c>
    </row>
    <row r="76" spans="1:19">
      <c r="A76" s="231" t="s">
        <v>432</v>
      </c>
      <c r="B76" s="339"/>
      <c r="C76" s="339"/>
      <c r="D76" s="340"/>
      <c r="E76" s="339"/>
      <c r="F76" s="340"/>
      <c r="G76" s="339"/>
      <c r="H76" s="339"/>
      <c r="I76" s="340"/>
      <c r="J76" s="339"/>
      <c r="K76" s="339">
        <v>0</v>
      </c>
      <c r="L76" s="339"/>
      <c r="M76" s="339"/>
      <c r="N76" s="339"/>
      <c r="O76" s="346">
        <v>0</v>
      </c>
      <c r="P76" s="346"/>
      <c r="Q76" s="343">
        <f t="shared" si="35"/>
        <v>0</v>
      </c>
      <c r="R76" s="339">
        <f t="shared" ref="R76:R77" si="37">R77+R78</f>
        <v>0</v>
      </c>
      <c r="S76" s="343">
        <f t="shared" si="36"/>
        <v>0</v>
      </c>
    </row>
    <row r="77" spans="1:19">
      <c r="A77" s="231" t="s">
        <v>433</v>
      </c>
      <c r="B77" s="339"/>
      <c r="C77" s="339"/>
      <c r="D77" s="340"/>
      <c r="E77" s="339"/>
      <c r="F77" s="340"/>
      <c r="G77" s="339"/>
      <c r="H77" s="339"/>
      <c r="I77" s="340"/>
      <c r="J77" s="339"/>
      <c r="K77" s="339"/>
      <c r="L77" s="339"/>
      <c r="M77" s="339">
        <v>25478</v>
      </c>
      <c r="N77" s="339"/>
      <c r="O77" s="346">
        <f>M77*-1</f>
        <v>-25478</v>
      </c>
      <c r="P77" s="346"/>
      <c r="Q77" s="343">
        <f t="shared" si="35"/>
        <v>0</v>
      </c>
      <c r="R77" s="339">
        <f t="shared" si="37"/>
        <v>0</v>
      </c>
      <c r="S77" s="343">
        <f t="shared" si="36"/>
        <v>0</v>
      </c>
    </row>
    <row r="78" spans="1:19">
      <c r="A78" s="231" t="s">
        <v>434</v>
      </c>
      <c r="B78" s="339"/>
      <c r="C78" s="339"/>
      <c r="D78" s="340"/>
      <c r="E78" s="339"/>
      <c r="F78" s="340"/>
      <c r="G78" s="339"/>
      <c r="H78" s="339"/>
      <c r="I78" s="340"/>
      <c r="J78" s="339"/>
      <c r="K78" s="339"/>
      <c r="L78" s="339"/>
      <c r="M78" s="339"/>
      <c r="N78" s="371">
        <v>-120000</v>
      </c>
      <c r="O78" s="346"/>
      <c r="P78" s="346"/>
      <c r="Q78" s="343">
        <f t="shared" si="35"/>
        <v>-120000</v>
      </c>
      <c r="R78" s="339"/>
      <c r="S78" s="343">
        <f t="shared" si="36"/>
        <v>-120000</v>
      </c>
    </row>
    <row r="79" spans="1:19">
      <c r="A79" s="231" t="s">
        <v>435</v>
      </c>
      <c r="B79" s="339"/>
      <c r="C79" s="339"/>
      <c r="D79" s="340"/>
      <c r="E79" s="339"/>
      <c r="F79" s="340"/>
      <c r="G79" s="339"/>
      <c r="H79" s="339"/>
      <c r="I79" s="340"/>
      <c r="J79" s="339"/>
      <c r="K79" s="339"/>
      <c r="L79" s="339"/>
      <c r="M79" s="339"/>
      <c r="N79" s="339"/>
      <c r="O79" s="346"/>
      <c r="P79" s="346"/>
      <c r="Q79" s="343">
        <f t="shared" si="35"/>
        <v>0</v>
      </c>
      <c r="R79" s="339"/>
      <c r="S79" s="343">
        <f t="shared" si="36"/>
        <v>0</v>
      </c>
    </row>
    <row r="80" spans="1:19">
      <c r="A80" s="231" t="s">
        <v>53</v>
      </c>
      <c r="B80" s="339"/>
      <c r="C80" s="339"/>
      <c r="D80" s="340"/>
      <c r="E80" s="339"/>
      <c r="F80" s="340"/>
      <c r="G80" s="339"/>
      <c r="H80" s="339"/>
      <c r="I80" s="340"/>
      <c r="J80" s="339"/>
      <c r="K80" s="339"/>
      <c r="L80" s="339"/>
      <c r="M80" s="339"/>
      <c r="N80" s="339"/>
      <c r="O80" s="346"/>
      <c r="P80" s="346"/>
      <c r="Q80" s="343">
        <f t="shared" si="35"/>
        <v>0</v>
      </c>
      <c r="R80" s="339"/>
      <c r="S80" s="343">
        <f t="shared" si="36"/>
        <v>0</v>
      </c>
    </row>
    <row r="81" spans="1:19" ht="29.25">
      <c r="A81" s="231" t="s">
        <v>436</v>
      </c>
      <c r="B81" s="339">
        <f>B82+B83+B84</f>
        <v>0</v>
      </c>
      <c r="C81" s="353">
        <f t="shared" ref="C81:P81" si="38">C82+C83+C84</f>
        <v>0</v>
      </c>
      <c r="D81" s="353">
        <f t="shared" si="38"/>
        <v>0</v>
      </c>
      <c r="E81" s="353">
        <f t="shared" si="38"/>
        <v>152932</v>
      </c>
      <c r="F81" s="353">
        <f t="shared" si="38"/>
        <v>0</v>
      </c>
      <c r="G81" s="353">
        <f t="shared" si="38"/>
        <v>0</v>
      </c>
      <c r="H81" s="353">
        <f t="shared" si="38"/>
        <v>0</v>
      </c>
      <c r="I81" s="353">
        <f t="shared" si="38"/>
        <v>0</v>
      </c>
      <c r="J81" s="353">
        <f t="shared" si="38"/>
        <v>0</v>
      </c>
      <c r="K81" s="353">
        <f t="shared" si="38"/>
        <v>0</v>
      </c>
      <c r="L81" s="353">
        <f t="shared" si="38"/>
        <v>0</v>
      </c>
      <c r="M81" s="353">
        <f t="shared" si="38"/>
        <v>0</v>
      </c>
      <c r="N81" s="353">
        <f t="shared" si="38"/>
        <v>120000</v>
      </c>
      <c r="O81" s="353">
        <f t="shared" si="38"/>
        <v>-147716</v>
      </c>
      <c r="P81" s="353">
        <f t="shared" si="38"/>
        <v>0</v>
      </c>
      <c r="Q81" s="343">
        <f>B81+C81+D81+E81+F81+G81+H81+I81+J81+K81+L81+M81+N81+O81+P81</f>
        <v>125216</v>
      </c>
      <c r="R81" s="339">
        <f>R82+R83</f>
        <v>0</v>
      </c>
      <c r="S81" s="343">
        <f>Q81+R81</f>
        <v>125216</v>
      </c>
    </row>
    <row r="82" spans="1:19">
      <c r="A82" s="362" t="s">
        <v>497</v>
      </c>
      <c r="B82" s="339"/>
      <c r="C82" s="339"/>
      <c r="D82" s="340"/>
      <c r="E82" s="371">
        <v>152932</v>
      </c>
      <c r="F82" s="340"/>
      <c r="G82" s="339"/>
      <c r="H82" s="339"/>
      <c r="I82" s="340"/>
      <c r="J82" s="339"/>
      <c r="K82" s="339"/>
      <c r="L82" s="339"/>
      <c r="M82" s="339"/>
      <c r="N82" s="339"/>
      <c r="O82" s="346"/>
      <c r="P82" s="346"/>
      <c r="Q82" s="337">
        <f>SUM(B82:P82)</f>
        <v>152932</v>
      </c>
      <c r="R82" s="339"/>
      <c r="S82" s="337">
        <f>Q82+R82</f>
        <v>152932</v>
      </c>
    </row>
    <row r="83" spans="1:19">
      <c r="A83" s="362" t="s">
        <v>495</v>
      </c>
      <c r="B83" s="339"/>
      <c r="C83" s="339"/>
      <c r="D83" s="340"/>
      <c r="E83" s="339"/>
      <c r="F83" s="340"/>
      <c r="G83" s="339"/>
      <c r="H83" s="339"/>
      <c r="I83" s="340"/>
      <c r="J83" s="339"/>
      <c r="K83" s="339"/>
      <c r="L83" s="339"/>
      <c r="M83" s="339"/>
      <c r="N83" s="339"/>
      <c r="O83" s="346">
        <v>-27716</v>
      </c>
      <c r="P83" s="346"/>
      <c r="Q83" s="343">
        <f>B83+C83+D83+E83+F83+G83+H83+I83+J83+K83+L83+M83+N83+O83+P83</f>
        <v>-27716</v>
      </c>
      <c r="R83" s="339"/>
      <c r="S83" s="337">
        <f>Q83+R83</f>
        <v>-27716</v>
      </c>
    </row>
    <row r="84" spans="1:19" ht="26.25">
      <c r="A84" s="361" t="s">
        <v>496</v>
      </c>
      <c r="B84" s="345"/>
      <c r="C84" s="345"/>
      <c r="D84" s="354"/>
      <c r="E84" s="345"/>
      <c r="F84" s="354"/>
      <c r="G84" s="345"/>
      <c r="H84" s="345"/>
      <c r="I84" s="354"/>
      <c r="J84" s="345"/>
      <c r="K84" s="345"/>
      <c r="L84" s="345"/>
      <c r="M84" s="345"/>
      <c r="N84" s="345">
        <v>120000</v>
      </c>
      <c r="O84" s="355">
        <v>-120000</v>
      </c>
      <c r="P84" s="355"/>
      <c r="Q84" s="356"/>
      <c r="R84" s="345"/>
      <c r="S84" s="356"/>
    </row>
    <row r="85" spans="1:19" ht="30.75" thickBot="1">
      <c r="A85" s="237" t="s">
        <v>437</v>
      </c>
      <c r="B85" s="357">
        <f>B74</f>
        <v>0</v>
      </c>
      <c r="C85" s="358">
        <f t="shared" ref="C85:S85" si="39">C74</f>
        <v>0</v>
      </c>
      <c r="D85" s="358">
        <f t="shared" si="39"/>
        <v>0</v>
      </c>
      <c r="E85" s="358">
        <f t="shared" si="39"/>
        <v>152932</v>
      </c>
      <c r="F85" s="358">
        <f t="shared" si="39"/>
        <v>0</v>
      </c>
      <c r="G85" s="358">
        <f t="shared" si="39"/>
        <v>0</v>
      </c>
      <c r="H85" s="358">
        <f t="shared" si="39"/>
        <v>0</v>
      </c>
      <c r="I85" s="358">
        <f t="shared" si="39"/>
        <v>0</v>
      </c>
      <c r="J85" s="358">
        <f t="shared" si="39"/>
        <v>0</v>
      </c>
      <c r="K85" s="358">
        <f t="shared" si="39"/>
        <v>0</v>
      </c>
      <c r="L85" s="358">
        <f t="shared" si="39"/>
        <v>0</v>
      </c>
      <c r="M85" s="358">
        <f t="shared" si="39"/>
        <v>25478</v>
      </c>
      <c r="N85" s="358">
        <f t="shared" si="39"/>
        <v>0</v>
      </c>
      <c r="O85" s="358">
        <f t="shared" si="39"/>
        <v>-173194</v>
      </c>
      <c r="P85" s="357">
        <f t="shared" si="39"/>
        <v>0</v>
      </c>
      <c r="Q85" s="357">
        <f t="shared" si="39"/>
        <v>5216</v>
      </c>
      <c r="R85" s="357">
        <f t="shared" si="39"/>
        <v>0</v>
      </c>
      <c r="S85" s="357">
        <f t="shared" si="39"/>
        <v>5216</v>
      </c>
    </row>
    <row r="86" spans="1:19" ht="16.5" thickTop="1" thickBot="1">
      <c r="A86" s="238" t="s">
        <v>498</v>
      </c>
      <c r="B86" s="335">
        <f>B48+B72+B85</f>
        <v>545987</v>
      </c>
      <c r="C86" s="336">
        <f t="shared" ref="C86:S86" si="40">C48+C72+C85</f>
        <v>510387</v>
      </c>
      <c r="D86" s="336">
        <f t="shared" si="40"/>
        <v>0</v>
      </c>
      <c r="E86" s="336">
        <f t="shared" si="40"/>
        <v>454393</v>
      </c>
      <c r="F86" s="336">
        <f t="shared" si="40"/>
        <v>0</v>
      </c>
      <c r="G86" s="336">
        <f t="shared" si="40"/>
        <v>22212</v>
      </c>
      <c r="H86" s="336">
        <f t="shared" si="40"/>
        <v>0</v>
      </c>
      <c r="I86" s="336">
        <f t="shared" si="40"/>
        <v>0</v>
      </c>
      <c r="J86" s="336">
        <f t="shared" si="40"/>
        <v>0</v>
      </c>
      <c r="K86" s="336">
        <f t="shared" si="40"/>
        <v>56687</v>
      </c>
      <c r="L86" s="336">
        <f t="shared" si="40"/>
        <v>0</v>
      </c>
      <c r="M86" s="336">
        <f t="shared" si="40"/>
        <v>1342889</v>
      </c>
      <c r="N86" s="336">
        <f t="shared" si="40"/>
        <v>0</v>
      </c>
      <c r="O86" s="336">
        <f t="shared" si="40"/>
        <v>475194</v>
      </c>
      <c r="P86" s="335">
        <f t="shared" si="40"/>
        <v>0</v>
      </c>
      <c r="Q86" s="335">
        <f t="shared" si="40"/>
        <v>3407749</v>
      </c>
      <c r="R86" s="335">
        <f t="shared" si="40"/>
        <v>0</v>
      </c>
      <c r="S86" s="335">
        <f t="shared" si="40"/>
        <v>3407749</v>
      </c>
    </row>
    <row r="87" spans="1:19" ht="15.75" thickTop="1">
      <c r="A87" s="240"/>
      <c r="B87" s="241"/>
      <c r="C87" s="241"/>
      <c r="D87" s="241"/>
      <c r="E87" s="241"/>
      <c r="F87" s="242"/>
      <c r="G87" s="242"/>
      <c r="H87" s="242"/>
      <c r="I87" s="242"/>
      <c r="J87" s="242"/>
      <c r="K87" s="242"/>
      <c r="L87" s="242"/>
      <c r="M87" s="242"/>
      <c r="N87" s="241"/>
      <c r="O87" s="241"/>
      <c r="P87" s="241"/>
      <c r="Q87" s="243"/>
      <c r="R87" s="241"/>
      <c r="S87" s="243"/>
    </row>
    <row r="88" spans="1:19">
      <c r="A88" s="244"/>
      <c r="B88" s="245"/>
      <c r="C88" s="245"/>
      <c r="D88" s="245"/>
      <c r="E88" s="245"/>
      <c r="F88" s="246"/>
      <c r="G88" s="246"/>
      <c r="H88" s="246"/>
      <c r="I88" s="246"/>
      <c r="J88" s="246"/>
      <c r="K88" s="246"/>
      <c r="L88" s="246"/>
      <c r="M88" s="246"/>
      <c r="N88" s="245"/>
      <c r="O88" s="245"/>
      <c r="P88" s="245"/>
      <c r="Q88" s="247"/>
      <c r="R88" s="245"/>
      <c r="S88" s="247"/>
    </row>
    <row r="89" spans="1:19">
      <c r="A89" s="245" t="s">
        <v>438</v>
      </c>
      <c r="B89" s="248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</row>
  </sheetData>
  <sheetProtection password="B44F" sheet="1" selectLockedCells="1"/>
  <mergeCells count="11">
    <mergeCell ref="S4:S5"/>
    <mergeCell ref="K4:M4"/>
    <mergeCell ref="N4:O4"/>
    <mergeCell ref="P4:P5"/>
    <mergeCell ref="Q4:Q5"/>
    <mergeCell ref="R4:R5"/>
    <mergeCell ref="B2:D2"/>
    <mergeCell ref="E2:F2"/>
    <mergeCell ref="H2:I2"/>
    <mergeCell ref="B4:E4"/>
    <mergeCell ref="F4:J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75" pageOrder="overThenDown" orientation="landscape" r:id="rId1"/>
  <rowBreaks count="3" manualBreakCount="3">
    <brk id="24" max="18" man="1"/>
    <brk id="45" max="18" man="1"/>
    <brk id="64" max="18" man="1"/>
  </rowBreaks>
  <colBreaks count="1" manualBreakCount="1">
    <brk id="10" max="8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61"/>
  <sheetViews>
    <sheetView topLeftCell="A16" workbookViewId="0">
      <selection activeCell="D8" sqref="D8"/>
    </sheetView>
  </sheetViews>
  <sheetFormatPr defaultRowHeight="15"/>
  <cols>
    <col min="1" max="1" width="50.28515625" customWidth="1"/>
    <col min="2" max="2" width="10.140625" bestFit="1" customWidth="1"/>
    <col min="3" max="4" width="17.28515625" customWidth="1"/>
  </cols>
  <sheetData>
    <row r="1" spans="1:9">
      <c r="A1" s="431" t="s">
        <v>292</v>
      </c>
      <c r="B1" s="431"/>
      <c r="C1" s="431"/>
      <c r="D1" s="431"/>
    </row>
    <row r="2" spans="1:9">
      <c r="A2" s="431"/>
      <c r="B2" s="431"/>
      <c r="C2" s="431"/>
      <c r="D2" s="431"/>
    </row>
    <row r="3" spans="1:9">
      <c r="A3" s="42" t="s">
        <v>325</v>
      </c>
      <c r="B3" s="409" t="str">
        <f>'ФИ-Почетна'!$C$18</f>
        <v>Универзална Инвестициона Банка АД Скопје</v>
      </c>
      <c r="C3" s="410"/>
      <c r="D3" s="410"/>
    </row>
    <row r="4" spans="1:9">
      <c r="A4" s="42" t="s">
        <v>326</v>
      </c>
      <c r="B4" s="410" t="str">
        <f>'ФИ-Почетна'!C22</f>
        <v>01.01 - 31.12</v>
      </c>
      <c r="C4" s="410"/>
      <c r="D4" s="410"/>
    </row>
    <row r="5" spans="1:9">
      <c r="A5" s="42" t="s">
        <v>328</v>
      </c>
      <c r="B5" s="60">
        <f>'ФИ-Почетна'!$C$23</f>
        <v>2022</v>
      </c>
      <c r="C5" s="57"/>
      <c r="D5" s="55"/>
    </row>
    <row r="6" spans="1:9">
      <c r="A6" s="42" t="s">
        <v>327</v>
      </c>
      <c r="B6" s="56" t="str">
        <f>'ФИ-Почетна'!$C$20</f>
        <v>не</v>
      </c>
      <c r="C6" s="56"/>
      <c r="D6" s="56"/>
    </row>
    <row r="7" spans="1:9">
      <c r="A7" s="5"/>
      <c r="B7" s="432" t="s">
        <v>293</v>
      </c>
      <c r="C7" s="435" t="s">
        <v>329</v>
      </c>
      <c r="D7" s="436"/>
    </row>
    <row r="8" spans="1:9">
      <c r="A8" s="5"/>
      <c r="B8" s="433"/>
      <c r="C8" s="178" t="s">
        <v>336</v>
      </c>
      <c r="D8" s="178" t="s">
        <v>330</v>
      </c>
    </row>
    <row r="9" spans="1:9">
      <c r="A9" s="5"/>
      <c r="B9" s="434"/>
      <c r="C9" s="179">
        <f>'Биланс на состојба'!C9</f>
        <v>44926</v>
      </c>
      <c r="D9" s="179" t="str">
        <f>'Биланс на состојба'!D9</f>
        <v xml:space="preserve"> 31.12.2021</v>
      </c>
    </row>
    <row r="10" spans="1:9">
      <c r="A10" s="10" t="s">
        <v>256</v>
      </c>
      <c r="B10" s="11"/>
      <c r="C10" s="12"/>
      <c r="D10" s="13"/>
    </row>
    <row r="11" spans="1:9">
      <c r="A11" s="32" t="s">
        <v>257</v>
      </c>
      <c r="B11" s="9">
        <v>18</v>
      </c>
      <c r="C11" s="15">
        <f>'Биланс на состојба'!C11</f>
        <v>5666195</v>
      </c>
      <c r="D11" s="123">
        <f>'Биланс на состојба'!D11</f>
        <v>5117263</v>
      </c>
    </row>
    <row r="12" spans="1:9">
      <c r="A12" s="32" t="s">
        <v>258</v>
      </c>
      <c r="B12" s="7">
        <v>19</v>
      </c>
      <c r="C12" s="14">
        <f>'Биланс на состојба'!C12</f>
        <v>0</v>
      </c>
      <c r="D12" s="14">
        <f>'Биланс на состојба'!D12</f>
        <v>0</v>
      </c>
    </row>
    <row r="13" spans="1:9" ht="25.5">
      <c r="A13" s="32" t="s">
        <v>259</v>
      </c>
      <c r="B13" s="7">
        <v>20</v>
      </c>
      <c r="C13" s="14">
        <f>'Биланс на состојба'!C13</f>
        <v>0</v>
      </c>
      <c r="D13" s="14">
        <f>'Биланс на состојба'!D13</f>
        <v>0</v>
      </c>
    </row>
    <row r="14" spans="1:9">
      <c r="A14" s="32" t="s">
        <v>172</v>
      </c>
      <c r="B14" s="9">
        <v>21</v>
      </c>
      <c r="C14" s="14">
        <f>'Биланс на состојба'!C14</f>
        <v>0</v>
      </c>
      <c r="D14" s="14">
        <f>'Биланс на состојба'!D14</f>
        <v>0</v>
      </c>
      <c r="G14" s="38"/>
      <c r="H14" s="38"/>
      <c r="I14" s="38"/>
    </row>
    <row r="15" spans="1:9">
      <c r="A15" s="32" t="s">
        <v>173</v>
      </c>
      <c r="B15" s="7">
        <v>22.1</v>
      </c>
      <c r="C15" s="14">
        <f>'Биланс на состојба'!C15</f>
        <v>0</v>
      </c>
      <c r="D15" s="14">
        <f>'Биланс на состојба'!D15</f>
        <v>0</v>
      </c>
      <c r="G15" s="38"/>
      <c r="H15" s="38"/>
      <c r="I15" s="38"/>
    </row>
    <row r="16" spans="1:9">
      <c r="A16" s="32" t="s">
        <v>174</v>
      </c>
      <c r="B16" s="7">
        <v>22.2</v>
      </c>
      <c r="C16" s="14">
        <f>'Биланс на состојба'!C16</f>
        <v>18048654</v>
      </c>
      <c r="D16" s="14">
        <f>'Биланс на состојба'!D16</f>
        <v>17273390</v>
      </c>
      <c r="G16" s="38"/>
      <c r="H16" s="39"/>
      <c r="I16" s="38"/>
    </row>
    <row r="17" spans="1:9">
      <c r="A17" s="32" t="s">
        <v>269</v>
      </c>
      <c r="B17" s="9">
        <v>23</v>
      </c>
      <c r="C17" s="124">
        <f>'Биланс на состојба'!C17</f>
        <v>1288031</v>
      </c>
      <c r="D17" s="125">
        <f>'Биланс на состојба'!D17</f>
        <v>784880</v>
      </c>
      <c r="G17" s="38"/>
      <c r="H17" s="38"/>
      <c r="I17" s="38"/>
    </row>
    <row r="18" spans="1:9">
      <c r="A18" s="32" t="s">
        <v>270</v>
      </c>
      <c r="B18" s="9">
        <v>24</v>
      </c>
      <c r="C18" s="124">
        <f>'Биланс на состојба'!C18</f>
        <v>0</v>
      </c>
      <c r="D18" s="125">
        <f>'Биланс на состојба'!D18</f>
        <v>0</v>
      </c>
      <c r="G18" s="38"/>
      <c r="H18" s="38"/>
      <c r="I18" s="38"/>
    </row>
    <row r="19" spans="1:9">
      <c r="A19" s="32" t="s">
        <v>271</v>
      </c>
      <c r="B19" s="7">
        <v>30.1</v>
      </c>
      <c r="C19" s="14">
        <f>'Биланс на состојба'!C19</f>
        <v>0</v>
      </c>
      <c r="D19" s="123">
        <f>'Биланс на состојба'!D19</f>
        <v>14280</v>
      </c>
    </row>
    <row r="20" spans="1:9">
      <c r="A20" s="32" t="s">
        <v>179</v>
      </c>
      <c r="B20" s="7">
        <v>25</v>
      </c>
      <c r="C20" s="14">
        <f>'Биланс на состојба'!C20</f>
        <v>374481</v>
      </c>
      <c r="D20" s="123">
        <f>'Биланс на состојба'!D20</f>
        <v>299014</v>
      </c>
    </row>
    <row r="21" spans="1:9">
      <c r="A21" s="32" t="s">
        <v>175</v>
      </c>
      <c r="B21" s="7">
        <v>26</v>
      </c>
      <c r="C21" s="14">
        <f>'Биланс на состојба'!C21</f>
        <v>0</v>
      </c>
      <c r="D21" s="14">
        <f>'Биланс на состојба'!D21</f>
        <v>0</v>
      </c>
    </row>
    <row r="22" spans="1:9">
      <c r="A22" s="32" t="s">
        <v>176</v>
      </c>
      <c r="B22" s="9">
        <v>27</v>
      </c>
      <c r="C22" s="14">
        <f>'Биланс на состојба'!C22</f>
        <v>20533</v>
      </c>
      <c r="D22" s="14">
        <f>'Биланс на состојба'!D22</f>
        <v>10619</v>
      </c>
    </row>
    <row r="23" spans="1:9">
      <c r="A23" s="32" t="s">
        <v>272</v>
      </c>
      <c r="B23" s="9">
        <v>28</v>
      </c>
      <c r="C23" s="14">
        <f>'Биланс на состојба'!C23</f>
        <v>79015</v>
      </c>
      <c r="D23" s="14">
        <f>'Биланс на состојба'!D23</f>
        <v>71980</v>
      </c>
    </row>
    <row r="24" spans="1:9">
      <c r="A24" s="32" t="s">
        <v>273</v>
      </c>
      <c r="B24" s="7">
        <v>29</v>
      </c>
      <c r="C24" s="14">
        <f>'Биланс на состојба'!C24</f>
        <v>421002</v>
      </c>
      <c r="D24" s="14">
        <f>'Биланс на состојба'!D24</f>
        <v>413736</v>
      </c>
    </row>
    <row r="25" spans="1:9">
      <c r="A25" s="32" t="s">
        <v>180</v>
      </c>
      <c r="B25" s="7">
        <v>30.2</v>
      </c>
      <c r="C25" s="14">
        <f>'Биланс на состојба'!C25</f>
        <v>0</v>
      </c>
      <c r="D25" s="14">
        <f>'Биланс на состојба'!D25</f>
        <v>0</v>
      </c>
    </row>
    <row r="26" spans="1:9">
      <c r="A26" s="32" t="s">
        <v>181</v>
      </c>
      <c r="B26" s="9">
        <v>31</v>
      </c>
      <c r="C26" s="14">
        <f>'Биланс на состојба'!C26</f>
        <v>0</v>
      </c>
      <c r="D26" s="14">
        <f>'Биланс на состојба'!D26</f>
        <v>0</v>
      </c>
    </row>
    <row r="27" spans="1:9">
      <c r="A27" s="33" t="s">
        <v>274</v>
      </c>
      <c r="B27" s="7"/>
      <c r="C27" s="126">
        <f>'Биланс на состојба'!C27</f>
        <v>25897911</v>
      </c>
      <c r="D27" s="127">
        <f>'Биланс на состојба'!D27</f>
        <v>23985162</v>
      </c>
    </row>
    <row r="28" spans="1:9">
      <c r="A28" s="33" t="s">
        <v>275</v>
      </c>
      <c r="B28" s="7"/>
      <c r="C28" s="128"/>
      <c r="D28" s="128"/>
    </row>
    <row r="29" spans="1:9">
      <c r="A29" s="32" t="s">
        <v>192</v>
      </c>
      <c r="B29" s="7">
        <v>32</v>
      </c>
      <c r="C29" s="14">
        <f>'Биланс на состојба'!C29</f>
        <v>0</v>
      </c>
      <c r="D29" s="123">
        <f>'Биланс на состојба'!D29</f>
        <v>0</v>
      </c>
    </row>
    <row r="30" spans="1:9" ht="25.5">
      <c r="A30" s="32" t="s">
        <v>276</v>
      </c>
      <c r="B30" s="9">
        <v>33</v>
      </c>
      <c r="C30" s="14">
        <f>'Биланс на состојба'!C30</f>
        <v>0</v>
      </c>
      <c r="D30" s="123">
        <f>'Биланс на состојба'!D30</f>
        <v>0</v>
      </c>
    </row>
    <row r="31" spans="1:9">
      <c r="A31" s="32" t="s">
        <v>193</v>
      </c>
      <c r="B31" s="7">
        <v>21</v>
      </c>
      <c r="C31" s="14">
        <f>'Биланс на состојба'!C31</f>
        <v>0</v>
      </c>
      <c r="D31" s="123">
        <f>'Биланс на состојба'!D31</f>
        <v>0</v>
      </c>
    </row>
    <row r="32" spans="1:9">
      <c r="A32" s="32" t="s">
        <v>260</v>
      </c>
      <c r="B32" s="7">
        <v>34.1</v>
      </c>
      <c r="C32" s="14">
        <f>'Биланс на состојба'!C32</f>
        <v>1754217</v>
      </c>
      <c r="D32" s="123">
        <f>'Биланс на состојба'!D32</f>
        <v>269303</v>
      </c>
    </row>
    <row r="33" spans="1:4">
      <c r="A33" s="32" t="s">
        <v>277</v>
      </c>
      <c r="B33" s="9">
        <v>34.200000000000003</v>
      </c>
      <c r="C33" s="129">
        <f>'Биланс на состојба'!C33</f>
        <v>19546720</v>
      </c>
      <c r="D33" s="17">
        <f>'Биланс на состојба'!D33</f>
        <v>19481039</v>
      </c>
    </row>
    <row r="34" spans="1:4">
      <c r="A34" s="32" t="s">
        <v>278</v>
      </c>
      <c r="B34" s="7">
        <v>35</v>
      </c>
      <c r="C34" s="129">
        <f>'Биланс на состојба'!C34</f>
        <v>0</v>
      </c>
      <c r="D34" s="17">
        <f>'Биланс на состојба'!D34</f>
        <v>0</v>
      </c>
    </row>
    <row r="35" spans="1:4">
      <c r="A35" s="35" t="s">
        <v>279</v>
      </c>
      <c r="B35" s="7">
        <v>36</v>
      </c>
      <c r="C35" s="129">
        <f>'Биланс на состојба'!C35</f>
        <v>973720</v>
      </c>
      <c r="D35" s="17">
        <f>'Биланс на состојба'!D35</f>
        <v>1023606</v>
      </c>
    </row>
    <row r="36" spans="1:4">
      <c r="A36" s="35" t="s">
        <v>261</v>
      </c>
      <c r="B36" s="7">
        <v>37</v>
      </c>
      <c r="C36" s="129">
        <f>'Биланс на состојба'!C36</f>
        <v>0</v>
      </c>
      <c r="D36" s="17">
        <f>'Биланс на состојба'!D36</f>
        <v>0</v>
      </c>
    </row>
    <row r="37" spans="1:4">
      <c r="A37" s="32" t="s">
        <v>281</v>
      </c>
      <c r="B37" s="9">
        <v>38</v>
      </c>
      <c r="C37" s="17">
        <f>'Биланс на состојба'!C37</f>
        <v>11028</v>
      </c>
      <c r="D37" s="17">
        <f>'Биланс на состојба'!D37</f>
        <v>6683</v>
      </c>
    </row>
    <row r="38" spans="1:4">
      <c r="A38" s="32" t="s">
        <v>282</v>
      </c>
      <c r="B38" s="7">
        <v>30.1</v>
      </c>
      <c r="C38" s="17">
        <f>'Биланс на состојба'!C38</f>
        <v>11166</v>
      </c>
      <c r="D38" s="17">
        <f>'Биланс на состојба'!D38</f>
        <v>0</v>
      </c>
    </row>
    <row r="39" spans="1:4">
      <c r="A39" s="32" t="s">
        <v>280</v>
      </c>
      <c r="B39" s="7">
        <v>30.2</v>
      </c>
      <c r="C39" s="17">
        <f>'Биланс на состојба'!C39</f>
        <v>0</v>
      </c>
      <c r="D39" s="17">
        <f>'Биланс на состојба'!D39</f>
        <v>0</v>
      </c>
    </row>
    <row r="40" spans="1:4">
      <c r="A40" s="32" t="s">
        <v>196</v>
      </c>
      <c r="B40" s="8">
        <v>39</v>
      </c>
      <c r="C40" s="17">
        <f>'Биланс на состојба'!C40</f>
        <v>193311</v>
      </c>
      <c r="D40" s="17">
        <f>'Биланс на состојба'!D40</f>
        <v>150621</v>
      </c>
    </row>
    <row r="41" spans="1:4">
      <c r="A41" s="32" t="s">
        <v>262</v>
      </c>
      <c r="B41" s="8">
        <v>31</v>
      </c>
      <c r="C41" s="17">
        <f>'Биланс на состојба'!C41</f>
        <v>0</v>
      </c>
      <c r="D41" s="17">
        <f>'Биланс на состојба'!D41</f>
        <v>0</v>
      </c>
    </row>
    <row r="42" spans="1:4">
      <c r="A42" s="33" t="s">
        <v>283</v>
      </c>
      <c r="B42" s="7"/>
      <c r="C42" s="40">
        <f>'Биланс на состојба'!C42</f>
        <v>22490162</v>
      </c>
      <c r="D42" s="40">
        <f>'Биланс на состојба'!D42</f>
        <v>20931252</v>
      </c>
    </row>
    <row r="43" spans="1:4">
      <c r="A43" s="33" t="s">
        <v>284</v>
      </c>
      <c r="B43" s="7"/>
      <c r="C43" s="130"/>
      <c r="D43" s="130"/>
    </row>
    <row r="44" spans="1:4">
      <c r="A44" s="32" t="s">
        <v>285</v>
      </c>
      <c r="B44" s="7">
        <v>40</v>
      </c>
      <c r="C44" s="17">
        <f>'Биланс на состојба'!C44</f>
        <v>545987</v>
      </c>
      <c r="D44" s="17">
        <f>'Биланс на состојба'!D44</f>
        <v>545987</v>
      </c>
    </row>
    <row r="45" spans="1:4">
      <c r="A45" s="34" t="s">
        <v>286</v>
      </c>
      <c r="B45" s="7"/>
      <c r="C45" s="17">
        <f>'Биланс на состојба'!C45</f>
        <v>510387</v>
      </c>
      <c r="D45" s="17">
        <f>'Биланс на состојба'!D45</f>
        <v>510387</v>
      </c>
    </row>
    <row r="46" spans="1:4">
      <c r="A46" s="34" t="s">
        <v>287</v>
      </c>
      <c r="B46" s="7"/>
      <c r="C46" s="17">
        <f>'Биланс на состојба'!C46</f>
        <v>0</v>
      </c>
      <c r="D46" s="17">
        <f>'Биланс на состојба'!D46</f>
        <v>0</v>
      </c>
    </row>
    <row r="47" spans="1:4">
      <c r="A47" s="32" t="s">
        <v>288</v>
      </c>
      <c r="B47" s="7"/>
      <c r="C47" s="17">
        <f>'Биланс на состојба'!C47</f>
        <v>454393</v>
      </c>
      <c r="D47" s="17">
        <f>'Биланс на состојба'!D47</f>
        <v>301461</v>
      </c>
    </row>
    <row r="48" spans="1:4">
      <c r="A48" s="34" t="s">
        <v>289</v>
      </c>
      <c r="B48" s="7"/>
      <c r="C48" s="17">
        <f>'Биланс на состојба'!C48</f>
        <v>22212</v>
      </c>
      <c r="D48" s="17">
        <f>'Биланс на состојба'!D48</f>
        <v>14845</v>
      </c>
    </row>
    <row r="49" spans="1:4">
      <c r="A49" s="34" t="s">
        <v>290</v>
      </c>
      <c r="B49" s="7"/>
      <c r="C49" s="17">
        <f>'Биланс на состојба'!C49</f>
        <v>1399576</v>
      </c>
      <c r="D49" s="17">
        <f>'Биланс на состојба'!D49</f>
        <v>1374098</v>
      </c>
    </row>
    <row r="50" spans="1:4">
      <c r="A50" s="32" t="s">
        <v>263</v>
      </c>
      <c r="B50" s="7"/>
      <c r="C50" s="17">
        <f>'Биланс на состојба'!C50</f>
        <v>475194</v>
      </c>
      <c r="D50" s="17">
        <f>'Биланс на состојба'!D50</f>
        <v>307132</v>
      </c>
    </row>
    <row r="51" spans="1:4" ht="25.5">
      <c r="A51" s="33" t="s">
        <v>291</v>
      </c>
      <c r="B51" s="7"/>
      <c r="C51" s="40">
        <f>'Биланс на состојба'!C51</f>
        <v>3407749</v>
      </c>
      <c r="D51" s="40">
        <f>'Биланс на состојба'!D51</f>
        <v>3053910</v>
      </c>
    </row>
    <row r="52" spans="1:4">
      <c r="A52" s="32" t="s">
        <v>264</v>
      </c>
      <c r="B52" s="7"/>
      <c r="C52" s="17">
        <f>'Биланс на состојба'!C52</f>
        <v>0</v>
      </c>
      <c r="D52" s="17">
        <f>'Биланс на состојба'!D52</f>
        <v>0</v>
      </c>
    </row>
    <row r="53" spans="1:4">
      <c r="A53" s="33" t="s">
        <v>265</v>
      </c>
      <c r="B53" s="7"/>
      <c r="C53" s="40">
        <f>'Биланс на состојба'!C53</f>
        <v>3407749</v>
      </c>
      <c r="D53" s="40">
        <f>'Биланс на состојба'!D53</f>
        <v>3053910</v>
      </c>
    </row>
    <row r="54" spans="1:4">
      <c r="A54" s="33" t="s">
        <v>266</v>
      </c>
      <c r="B54" s="6"/>
      <c r="C54" s="131">
        <f>'Биланс на состојба'!C54</f>
        <v>25897911</v>
      </c>
      <c r="D54" s="131">
        <f>'Биланс на состојба'!D54</f>
        <v>23985162</v>
      </c>
    </row>
    <row r="55" spans="1:4">
      <c r="A55" s="32" t="s">
        <v>267</v>
      </c>
      <c r="B55" s="4">
        <v>42</v>
      </c>
      <c r="C55" s="132">
        <f>'Биланс на состојба'!C55</f>
        <v>1994961</v>
      </c>
      <c r="D55" s="132">
        <f>'Биланс на состојба'!D55</f>
        <v>2269346</v>
      </c>
    </row>
    <row r="56" spans="1:4">
      <c r="A56" s="34" t="s">
        <v>268</v>
      </c>
      <c r="B56" s="6">
        <v>42</v>
      </c>
      <c r="C56" s="133">
        <f>'Биланс на состојба'!C56</f>
        <v>0</v>
      </c>
      <c r="D56" s="133">
        <f>'Биланс на состојба'!D56</f>
        <v>0</v>
      </c>
    </row>
    <row r="57" spans="1:4">
      <c r="A57" s="36"/>
      <c r="B57" s="2"/>
      <c r="C57" s="2"/>
      <c r="D57" s="2"/>
    </row>
    <row r="58" spans="1:4">
      <c r="A58" s="37"/>
      <c r="B58" s="3"/>
      <c r="C58" s="2"/>
      <c r="D58" s="2"/>
    </row>
    <row r="59" spans="1:4">
      <c r="A59" s="37"/>
      <c r="B59" s="3"/>
      <c r="C59" s="2"/>
      <c r="D59" s="2"/>
    </row>
    <row r="60" spans="1:4">
      <c r="A60" s="34" t="s">
        <v>322</v>
      </c>
      <c r="B60" s="3"/>
      <c r="C60" s="3"/>
      <c r="D60" s="3"/>
    </row>
    <row r="61" spans="1:4" ht="15.75">
      <c r="A61" s="3"/>
      <c r="B61" s="1"/>
      <c r="C61" s="16"/>
      <c r="D61" s="1"/>
    </row>
  </sheetData>
  <sheetProtection password="B44F" sheet="1" selectLockedCells="1" selectUnlockedCells="1"/>
  <mergeCells count="5">
    <mergeCell ref="A1:D2"/>
    <mergeCell ref="B3:D3"/>
    <mergeCell ref="B4:D4"/>
    <mergeCell ref="B7:B9"/>
    <mergeCell ref="C7:D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42"/>
  <sheetViews>
    <sheetView workbookViewId="0">
      <selection activeCell="C8" sqref="C8"/>
    </sheetView>
  </sheetViews>
  <sheetFormatPr defaultRowHeight="15"/>
  <cols>
    <col min="1" max="1" width="47.42578125" customWidth="1"/>
    <col min="2" max="2" width="8.7109375" bestFit="1" customWidth="1"/>
    <col min="3" max="4" width="15.28515625" customWidth="1"/>
  </cols>
  <sheetData>
    <row r="1" spans="1:5">
      <c r="A1" s="408" t="s">
        <v>320</v>
      </c>
      <c r="B1" s="408"/>
      <c r="C1" s="408"/>
      <c r="D1" s="408"/>
    </row>
    <row r="2" spans="1:5">
      <c r="A2" s="408"/>
      <c r="B2" s="408"/>
      <c r="C2" s="408"/>
      <c r="D2" s="408"/>
      <c r="E2" s="18"/>
    </row>
    <row r="3" spans="1:5">
      <c r="A3" s="42" t="s">
        <v>325</v>
      </c>
      <c r="B3" s="409" t="str">
        <f>'ФИ-Почетна'!$C$18</f>
        <v>Универзална Инвестициона Банка АД Скопје</v>
      </c>
      <c r="C3" s="410"/>
      <c r="D3" s="410"/>
    </row>
    <row r="4" spans="1:5">
      <c r="A4" s="42" t="s">
        <v>326</v>
      </c>
      <c r="B4" s="410" t="str">
        <f>'ФИ-Почетна'!C22</f>
        <v>01.01 - 31.12</v>
      </c>
      <c r="C4" s="410"/>
      <c r="D4" s="410"/>
    </row>
    <row r="5" spans="1:5">
      <c r="A5" s="42" t="s">
        <v>328</v>
      </c>
      <c r="B5" s="410">
        <f>'ФИ-Почетна'!$C$23</f>
        <v>2022</v>
      </c>
      <c r="C5" s="410"/>
      <c r="D5" s="410"/>
    </row>
    <row r="6" spans="1:5">
      <c r="A6" s="42" t="s">
        <v>327</v>
      </c>
      <c r="B6" s="410" t="str">
        <f>'ФИ-Почетна'!$C$20</f>
        <v>не</v>
      </c>
      <c r="C6" s="410"/>
      <c r="D6" s="410"/>
    </row>
    <row r="7" spans="1:5">
      <c r="A7" s="18"/>
      <c r="B7" s="403" t="s">
        <v>293</v>
      </c>
      <c r="C7" s="406" t="s">
        <v>329</v>
      </c>
      <c r="D7" s="407"/>
      <c r="E7" s="18"/>
    </row>
    <row r="8" spans="1:5">
      <c r="A8" s="18"/>
      <c r="B8" s="404"/>
      <c r="C8" s="167" t="s">
        <v>336</v>
      </c>
      <c r="D8" s="168" t="s">
        <v>330</v>
      </c>
      <c r="E8" s="18"/>
    </row>
    <row r="9" spans="1:5">
      <c r="A9" s="18"/>
      <c r="B9" s="405"/>
      <c r="C9" s="174">
        <f>'Биланс на успех'!C9</f>
        <v>0</v>
      </c>
      <c r="D9" s="174">
        <f>'Биланс на успех'!D9</f>
        <v>0</v>
      </c>
      <c r="E9" s="18"/>
    </row>
    <row r="10" spans="1:5">
      <c r="A10" s="43" t="s">
        <v>294</v>
      </c>
      <c r="B10" s="19"/>
      <c r="C10" s="20">
        <f>'Биланс на успех'!C10</f>
        <v>1120661</v>
      </c>
      <c r="D10" s="20">
        <f>'Биланс на успех'!D10</f>
        <v>1065271</v>
      </c>
      <c r="E10" s="21"/>
    </row>
    <row r="11" spans="1:5">
      <c r="A11" s="43" t="s">
        <v>295</v>
      </c>
      <c r="B11" s="22"/>
      <c r="C11" s="134">
        <f>'Биланс на успех'!C11</f>
        <v>-149541</v>
      </c>
      <c r="D11" s="134">
        <f>'Биланс на успех'!D11</f>
        <v>-226978</v>
      </c>
      <c r="E11" s="21"/>
    </row>
    <row r="12" spans="1:5">
      <c r="A12" s="122" t="s">
        <v>296</v>
      </c>
      <c r="B12" s="22">
        <v>6</v>
      </c>
      <c r="C12" s="41">
        <f>'Биланс на успех'!C12</f>
        <v>971120</v>
      </c>
      <c r="D12" s="41">
        <f>'Биланс на успех'!D12</f>
        <v>838293</v>
      </c>
      <c r="E12" s="21"/>
    </row>
    <row r="13" spans="1:5">
      <c r="A13" s="43" t="s">
        <v>297</v>
      </c>
      <c r="B13" s="22"/>
      <c r="C13" s="23">
        <f>'Биланс на успех'!C13</f>
        <v>602617</v>
      </c>
      <c r="D13" s="23">
        <f>'Биланс на успех'!D13</f>
        <v>505793</v>
      </c>
      <c r="E13" s="21"/>
    </row>
    <row r="14" spans="1:5">
      <c r="A14" s="43" t="s">
        <v>298</v>
      </c>
      <c r="B14" s="22"/>
      <c r="C14" s="23">
        <f>'Биланс на успех'!C14</f>
        <v>-283004</v>
      </c>
      <c r="D14" s="23">
        <f>'Биланс на успех'!D14</f>
        <v>-275166</v>
      </c>
      <c r="E14" s="21"/>
    </row>
    <row r="15" spans="1:5">
      <c r="A15" s="122" t="s">
        <v>299</v>
      </c>
      <c r="B15" s="22">
        <v>7</v>
      </c>
      <c r="C15" s="41">
        <f>'Биланс на успех'!C15</f>
        <v>319613</v>
      </c>
      <c r="D15" s="41">
        <f>'Биланс на успех'!D15</f>
        <v>230627</v>
      </c>
      <c r="E15" s="21"/>
    </row>
    <row r="16" spans="1:5">
      <c r="A16" s="43" t="s">
        <v>300</v>
      </c>
      <c r="B16" s="22">
        <v>8</v>
      </c>
      <c r="C16" s="23">
        <f>'Биланс на успех'!C16</f>
        <v>0</v>
      </c>
      <c r="D16" s="23">
        <f>'Биланс на успех'!D16</f>
        <v>0</v>
      </c>
      <c r="E16" s="21"/>
    </row>
    <row r="17" spans="1:5" ht="25.5">
      <c r="A17" s="43" t="s">
        <v>301</v>
      </c>
      <c r="B17" s="22">
        <v>9</v>
      </c>
      <c r="C17" s="23">
        <f>'Биланс на успех'!C17</f>
        <v>0</v>
      </c>
      <c r="D17" s="23">
        <f>'Биланс на успех'!D17</f>
        <v>0</v>
      </c>
      <c r="E17" s="21"/>
    </row>
    <row r="18" spans="1:5">
      <c r="A18" s="43" t="s">
        <v>302</v>
      </c>
      <c r="B18" s="22">
        <v>10</v>
      </c>
      <c r="C18" s="23">
        <f>'Биланс на успех'!C18</f>
        <v>42288</v>
      </c>
      <c r="D18" s="23">
        <f>'Биланс на успех'!D18</f>
        <v>34178</v>
      </c>
      <c r="E18" s="21"/>
    </row>
    <row r="19" spans="1:5">
      <c r="A19" s="43" t="s">
        <v>303</v>
      </c>
      <c r="B19" s="22">
        <v>11</v>
      </c>
      <c r="C19" s="23">
        <f>'Биланс на успех'!C19</f>
        <v>144069</v>
      </c>
      <c r="D19" s="23">
        <f>'Биланс на успех'!D19</f>
        <v>109731</v>
      </c>
      <c r="E19" s="21"/>
    </row>
    <row r="20" spans="1:5">
      <c r="A20" s="43" t="s">
        <v>304</v>
      </c>
      <c r="B20" s="22">
        <v>24</v>
      </c>
      <c r="C20" s="23">
        <f>'Биланс на успех'!C20</f>
        <v>0</v>
      </c>
      <c r="D20" s="23">
        <f>'Биланс на успех'!D20</f>
        <v>0</v>
      </c>
      <c r="E20" s="21"/>
    </row>
    <row r="21" spans="1:5">
      <c r="A21" s="43" t="s">
        <v>163</v>
      </c>
      <c r="B21" s="22">
        <v>12</v>
      </c>
      <c r="C21" s="23">
        <f>'Биланс на успех'!C21</f>
        <v>-414125</v>
      </c>
      <c r="D21" s="23">
        <f>'Биланс на успех'!D21</f>
        <v>-320492</v>
      </c>
      <c r="E21" s="21"/>
    </row>
    <row r="22" spans="1:5">
      <c r="A22" s="44" t="s">
        <v>166</v>
      </c>
      <c r="B22" s="22">
        <v>13</v>
      </c>
      <c r="C22" s="23">
        <f>'Биланс на успех'!C22</f>
        <v>22263</v>
      </c>
      <c r="D22" s="23">
        <f>'Биланс на успех'!D22</f>
        <v>-3344</v>
      </c>
      <c r="E22" s="21"/>
    </row>
    <row r="23" spans="1:5">
      <c r="A23" s="43" t="s">
        <v>305</v>
      </c>
      <c r="B23" s="22">
        <v>14</v>
      </c>
      <c r="C23" s="23">
        <f>'Биланс на успех'!C23</f>
        <v>-350998</v>
      </c>
      <c r="D23" s="23">
        <f>'Биланс на успех'!D23</f>
        <v>-330194</v>
      </c>
      <c r="E23" s="21"/>
    </row>
    <row r="24" spans="1:5">
      <c r="A24" s="43" t="s">
        <v>306</v>
      </c>
      <c r="B24" s="22">
        <v>15</v>
      </c>
      <c r="C24" s="23">
        <f>'Биланс на успех'!C24</f>
        <v>-50328</v>
      </c>
      <c r="D24" s="23">
        <f>'Биланс на успех'!D24</f>
        <v>-51084</v>
      </c>
      <c r="E24" s="21"/>
    </row>
    <row r="25" spans="1:5">
      <c r="A25" s="43" t="s">
        <v>318</v>
      </c>
      <c r="B25" s="22">
        <v>16</v>
      </c>
      <c r="C25" s="23">
        <f>'Биланс на успех'!C25</f>
        <v>-309499</v>
      </c>
      <c r="D25" s="23">
        <f>'Биланс на успех'!D25</f>
        <v>-268175</v>
      </c>
      <c r="E25" s="21"/>
    </row>
    <row r="26" spans="1:5">
      <c r="A26" s="43" t="s">
        <v>319</v>
      </c>
      <c r="B26" s="22">
        <v>24</v>
      </c>
      <c r="C26" s="23">
        <f>'Биланс на успех'!C26</f>
        <v>0</v>
      </c>
      <c r="D26" s="23">
        <f>'Биланс на успех'!D26</f>
        <v>0</v>
      </c>
      <c r="E26" s="21"/>
    </row>
    <row r="27" spans="1:5">
      <c r="A27" s="45" t="s">
        <v>317</v>
      </c>
      <c r="B27" s="24"/>
      <c r="C27" s="41">
        <f>'Биланс на успех'!C27</f>
        <v>374403</v>
      </c>
      <c r="D27" s="41">
        <f>'Биланс на успех'!D27</f>
        <v>239540</v>
      </c>
      <c r="E27" s="21"/>
    </row>
    <row r="28" spans="1:5">
      <c r="A28" s="43" t="s">
        <v>307</v>
      </c>
      <c r="B28" s="22">
        <v>17</v>
      </c>
      <c r="C28" s="23">
        <f>'Биланс на успех'!C28</f>
        <v>33147</v>
      </c>
      <c r="D28" s="135">
        <f>'Биланс на успех'!D28</f>
        <v>21347</v>
      </c>
      <c r="E28" s="21"/>
    </row>
    <row r="29" spans="1:5" ht="15.75" thickBot="1">
      <c r="A29" s="45" t="s">
        <v>308</v>
      </c>
      <c r="B29" s="24"/>
      <c r="C29" s="136">
        <f>'Биланс на успех'!C29</f>
        <v>341256</v>
      </c>
      <c r="D29" s="136">
        <f>'Биланс на успех'!D29</f>
        <v>218193</v>
      </c>
      <c r="E29" s="21"/>
    </row>
    <row r="30" spans="1:5" ht="30" customHeight="1" thickTop="1">
      <c r="A30" s="44" t="s">
        <v>309</v>
      </c>
      <c r="B30" s="22"/>
      <c r="C30" s="23">
        <f>'Биланс на успех'!C30</f>
        <v>0</v>
      </c>
      <c r="D30" s="135">
        <f>'Биланс на успех'!D30</f>
        <v>0</v>
      </c>
      <c r="E30" s="21"/>
    </row>
    <row r="31" spans="1:5" ht="15.75" thickBot="1">
      <c r="A31" s="45" t="s">
        <v>310</v>
      </c>
      <c r="B31" s="24"/>
      <c r="C31" s="136">
        <f>'Биланс на успех'!C31</f>
        <v>341256</v>
      </c>
      <c r="D31" s="136">
        <f>'Биланс на успех'!D31</f>
        <v>218193</v>
      </c>
      <c r="E31" s="21"/>
    </row>
    <row r="32" spans="1:5" ht="15.75" thickTop="1">
      <c r="A32" s="45" t="s">
        <v>311</v>
      </c>
      <c r="B32" s="22"/>
      <c r="C32" s="137"/>
      <c r="D32" s="137"/>
    </row>
    <row r="33" spans="1:5">
      <c r="A33" s="46" t="s">
        <v>312</v>
      </c>
      <c r="B33" s="22"/>
      <c r="C33" s="20">
        <f>'Биланс на успех'!C33</f>
        <v>0</v>
      </c>
      <c r="D33" s="20">
        <f>'Биланс на успех'!D33</f>
        <v>0</v>
      </c>
      <c r="E33" s="54"/>
    </row>
    <row r="34" spans="1:5">
      <c r="A34" s="47" t="s">
        <v>313</v>
      </c>
      <c r="B34" s="22"/>
      <c r="C34" s="134">
        <f>'Биланс на успех'!C34</f>
        <v>0</v>
      </c>
      <c r="D34" s="134">
        <f>'Биланс на успех'!D34</f>
        <v>0</v>
      </c>
      <c r="E34" s="54"/>
    </row>
    <row r="35" spans="1:5">
      <c r="A35" s="45" t="s">
        <v>314</v>
      </c>
      <c r="B35" s="25">
        <v>41</v>
      </c>
      <c r="C35" s="138"/>
      <c r="D35" s="138"/>
    </row>
    <row r="36" spans="1:5">
      <c r="A36" s="46" t="s">
        <v>315</v>
      </c>
      <c r="B36" s="22"/>
      <c r="C36" s="26">
        <f>'Биланс на успех'!C36</f>
        <v>625</v>
      </c>
      <c r="D36" s="26">
        <f>'Биланс на успех'!D36</f>
        <v>400</v>
      </c>
      <c r="E36" s="54"/>
    </row>
    <row r="37" spans="1:5">
      <c r="A37" s="47" t="s">
        <v>316</v>
      </c>
      <c r="B37" s="27"/>
      <c r="C37" s="28">
        <f>'Биланс на успех'!C37</f>
        <v>625</v>
      </c>
      <c r="D37" s="28">
        <f>'Биланс на успех'!D37</f>
        <v>400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321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selectLockedCells="1" selectUn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43"/>
  <sheetViews>
    <sheetView workbookViewId="0">
      <selection activeCell="A19" sqref="A19"/>
    </sheetView>
  </sheetViews>
  <sheetFormatPr defaultRowHeight="15"/>
  <cols>
    <col min="1" max="1" width="54.7109375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4">
      <c r="A1" s="416" t="s">
        <v>367</v>
      </c>
      <c r="B1" s="416"/>
      <c r="C1" s="416"/>
      <c r="D1" s="416"/>
    </row>
    <row r="2" spans="1:4">
      <c r="A2" s="416"/>
      <c r="B2" s="416"/>
      <c r="C2" s="416"/>
      <c r="D2" s="416"/>
    </row>
    <row r="3" spans="1:4">
      <c r="A3" s="42" t="s">
        <v>325</v>
      </c>
      <c r="B3" s="409" t="str">
        <f>'ФИ-Почетна'!$C$18</f>
        <v>Универзална Инвестициона Банка АД Скопје</v>
      </c>
      <c r="C3" s="410"/>
      <c r="D3" s="410"/>
    </row>
    <row r="4" spans="1:4" ht="15" customHeight="1">
      <c r="A4" s="42" t="s">
        <v>326</v>
      </c>
      <c r="B4" s="410" t="str">
        <f>'ФИ-Почетна'!$C$22</f>
        <v>01.01 - 31.12</v>
      </c>
      <c r="C4" s="410"/>
      <c r="D4" s="410"/>
    </row>
    <row r="5" spans="1:4">
      <c r="A5" s="42" t="s">
        <v>328</v>
      </c>
      <c r="B5" s="410">
        <f>'ФИ-Почетна'!$C$23</f>
        <v>2022</v>
      </c>
      <c r="C5" s="410"/>
      <c r="D5" s="410"/>
    </row>
    <row r="6" spans="1:4">
      <c r="A6" s="42" t="s">
        <v>327</v>
      </c>
      <c r="B6" s="439" t="str">
        <f>'ФИ-Почетна'!$C$20</f>
        <v>не</v>
      </c>
      <c r="C6" s="439"/>
      <c r="D6" s="439"/>
    </row>
    <row r="7" spans="1:4">
      <c r="A7" s="182"/>
      <c r="B7" s="411" t="s">
        <v>293</v>
      </c>
      <c r="C7" s="414" t="s">
        <v>329</v>
      </c>
      <c r="D7" s="415"/>
    </row>
    <row r="8" spans="1:4">
      <c r="A8" s="182"/>
      <c r="B8" s="437"/>
      <c r="C8" s="207" t="s">
        <v>368</v>
      </c>
      <c r="D8" s="207" t="s">
        <v>330</v>
      </c>
    </row>
    <row r="9" spans="1:4">
      <c r="A9" s="182"/>
      <c r="B9" s="438"/>
      <c r="C9" s="208">
        <f>'Извештај за сеопфатна добивка'!C9</f>
        <v>0</v>
      </c>
      <c r="D9" s="208">
        <f>'Извештај за сеопфатна добивка'!D9</f>
        <v>0</v>
      </c>
    </row>
    <row r="10" spans="1:4">
      <c r="A10" s="209" t="s">
        <v>310</v>
      </c>
      <c r="B10" s="184"/>
      <c r="C10" s="197">
        <f>'Извештај за сеопфатна добивка'!C10</f>
        <v>341256</v>
      </c>
      <c r="D10" s="197">
        <f>'Извештај за сеопфатна добивка'!D10</f>
        <v>218193</v>
      </c>
    </row>
    <row r="11" spans="1:4" ht="30">
      <c r="A11" s="209" t="s">
        <v>369</v>
      </c>
      <c r="B11" s="185"/>
      <c r="C11" s="198">
        <f>'Извештај за сеопфатна добивка'!C11</f>
        <v>0</v>
      </c>
      <c r="D11" s="198">
        <f>'Извештај за сеопфатна добивка'!D11</f>
        <v>0</v>
      </c>
    </row>
    <row r="12" spans="1:4" ht="30">
      <c r="A12" s="210" t="s">
        <v>369</v>
      </c>
      <c r="B12" s="185"/>
      <c r="C12" s="198">
        <f>'Извештај за сеопфатна добивка'!C12</f>
        <v>7367</v>
      </c>
      <c r="D12" s="198">
        <f>'Извештај за сеопфатна добивка'!D12</f>
        <v>187</v>
      </c>
    </row>
    <row r="13" spans="1:4">
      <c r="A13" s="211" t="s">
        <v>370</v>
      </c>
      <c r="B13" s="185"/>
      <c r="C13" s="199">
        <f>'Извештај за сеопфатна добивка'!C13</f>
        <v>0</v>
      </c>
      <c r="D13" s="199">
        <f>'Извештај за сеопфатна добивка'!D13</f>
        <v>0</v>
      </c>
    </row>
    <row r="14" spans="1:4" ht="25.5">
      <c r="A14" s="212" t="s">
        <v>371</v>
      </c>
      <c r="B14" s="185"/>
      <c r="C14" s="199">
        <f>'Извештај за сеопфатна добивка'!C14</f>
        <v>0</v>
      </c>
      <c r="D14" s="199">
        <f>'Извештај за сеопфатна добивка'!D14</f>
        <v>0</v>
      </c>
    </row>
    <row r="15" spans="1:4" ht="25.5">
      <c r="A15" s="212" t="s">
        <v>372</v>
      </c>
      <c r="B15" s="185"/>
      <c r="C15" s="200">
        <f>'Извештај за сеопфатна добивка'!C15</f>
        <v>0</v>
      </c>
      <c r="D15" s="200">
        <f>'Извештај за сеопфатна добивка'!D15</f>
        <v>0</v>
      </c>
    </row>
    <row r="16" spans="1:4" ht="25.5">
      <c r="A16" s="213" t="s">
        <v>373</v>
      </c>
      <c r="B16" s="185"/>
      <c r="C16" s="200">
        <f>'Извештај за сеопфатна добивка'!C16</f>
        <v>0</v>
      </c>
      <c r="D16" s="200">
        <f>'Извештај за сеопфатна добивка'!D16</f>
        <v>0</v>
      </c>
    </row>
    <row r="17" spans="1:4" ht="25.5">
      <c r="A17" s="214" t="s">
        <v>374</v>
      </c>
      <c r="B17" s="185">
        <f>'[3]Извештај за сеопфатна добивка'!B17</f>
        <v>17</v>
      </c>
      <c r="C17" s="200">
        <f>'Извештај за сеопфатна добивка'!C17</f>
        <v>0</v>
      </c>
      <c r="D17" s="200">
        <f>'Извештај за сеопфатна добивка'!D17</f>
        <v>0</v>
      </c>
    </row>
    <row r="18" spans="1:4" ht="25.5">
      <c r="A18" s="214" t="s">
        <v>375</v>
      </c>
      <c r="B18" s="185"/>
      <c r="C18" s="201">
        <f>'Извештај за сеопфатна добивка'!C18</f>
        <v>0</v>
      </c>
      <c r="D18" s="201">
        <f>'Извештај за сеопфатна добивка'!D18</f>
        <v>0</v>
      </c>
    </row>
    <row r="19" spans="1:4" ht="25.5">
      <c r="A19" s="214" t="s">
        <v>376</v>
      </c>
      <c r="B19" s="185"/>
      <c r="C19" s="200">
        <f>'Извештај за сеопфатна добивка'!C19</f>
        <v>7367</v>
      </c>
      <c r="D19" s="200">
        <f>'Извештај за сеопфатна добивка'!D19</f>
        <v>187</v>
      </c>
    </row>
    <row r="20" spans="1:4" ht="25.5">
      <c r="A20" s="214" t="s">
        <v>377</v>
      </c>
      <c r="B20" s="185"/>
      <c r="C20" s="202">
        <f>'Извештај за сеопфатна добивка'!C20</f>
        <v>0</v>
      </c>
      <c r="D20" s="202">
        <f>'Извештај за сеопфатна добивка'!D20</f>
        <v>0</v>
      </c>
    </row>
    <row r="21" spans="1:4" ht="25.5">
      <c r="A21" s="212" t="s">
        <v>378</v>
      </c>
      <c r="B21" s="185"/>
      <c r="C21" s="202">
        <f>'Извештај за сеопфатна добивка'!C21</f>
        <v>0</v>
      </c>
      <c r="D21" s="202">
        <f>'Извештај за сеопфатна добивка'!D21</f>
        <v>0</v>
      </c>
    </row>
    <row r="22" spans="1:4" ht="25.5">
      <c r="A22" s="212" t="s">
        <v>379</v>
      </c>
      <c r="B22" s="185"/>
      <c r="C22" s="202">
        <f>'Извештај за сеопфатна добивка'!C22</f>
        <v>0</v>
      </c>
      <c r="D22" s="202">
        <f>'Извештај за сеопфатна добивка'!D22</f>
        <v>0</v>
      </c>
    </row>
    <row r="23" spans="1:4">
      <c r="A23" s="212" t="s">
        <v>380</v>
      </c>
      <c r="B23" s="185"/>
      <c r="C23" s="202">
        <f>'Извештај за сеопфатна добивка'!C23</f>
        <v>0</v>
      </c>
      <c r="D23" s="202">
        <f>'Извештај за сеопфатна добивка'!D23</f>
        <v>0</v>
      </c>
    </row>
    <row r="24" spans="1:4" ht="25.5">
      <c r="A24" s="212" t="s">
        <v>381</v>
      </c>
      <c r="B24" s="185"/>
      <c r="C24" s="202">
        <f>'Извештај за сеопфатна добивка'!C24</f>
        <v>0</v>
      </c>
      <c r="D24" s="202">
        <f>'Извештај за сеопфатна добивка'!D24</f>
        <v>0</v>
      </c>
    </row>
    <row r="25" spans="1:4" ht="25.5">
      <c r="A25" s="213" t="s">
        <v>382</v>
      </c>
      <c r="B25" s="185"/>
      <c r="C25" s="200">
        <f>'Извештај за сеопфатна добивка'!C25</f>
        <v>7554</v>
      </c>
      <c r="D25" s="200">
        <f>'Извештај за сеопфатна добивка'!D25</f>
        <v>0</v>
      </c>
    </row>
    <row r="26" spans="1:4">
      <c r="A26" s="212" t="s">
        <v>383</v>
      </c>
      <c r="B26" s="185"/>
      <c r="C26" s="200">
        <f>'Извештај за сеопфатна добивка'!C26</f>
        <v>31941</v>
      </c>
      <c r="D26" s="200">
        <f>'Извештај за сеопфатна добивка'!D26</f>
        <v>0</v>
      </c>
    </row>
    <row r="27" spans="1:4" ht="25.5">
      <c r="A27" s="212" t="s">
        <v>384</v>
      </c>
      <c r="B27" s="185"/>
      <c r="C27" s="200">
        <f>'Извештај за сеопфатна добивка'!C27</f>
        <v>-24387</v>
      </c>
      <c r="D27" s="200">
        <f>'Извештај за сеопфатна добивка'!D27</f>
        <v>0</v>
      </c>
    </row>
    <row r="28" spans="1:4" ht="25.5">
      <c r="A28" s="211" t="s">
        <v>385</v>
      </c>
      <c r="B28" s="185"/>
      <c r="C28" s="199">
        <f>'Извештај за сеопфатна добивка'!C28</f>
        <v>0</v>
      </c>
      <c r="D28" s="199">
        <f>'Извештај за сеопфатна добивка'!D28</f>
        <v>0</v>
      </c>
    </row>
    <row r="29" spans="1:4" ht="25.5">
      <c r="A29" s="212" t="s">
        <v>386</v>
      </c>
      <c r="B29" s="185"/>
      <c r="C29" s="200">
        <f>'Извештај за сеопфатна добивка'!C29</f>
        <v>0</v>
      </c>
      <c r="D29" s="200">
        <f>'Извештај за сеопфатна добивка'!D29</f>
        <v>0</v>
      </c>
    </row>
    <row r="30" spans="1:4" ht="25.5">
      <c r="A30" s="212" t="s">
        <v>387</v>
      </c>
      <c r="B30" s="185"/>
      <c r="C30" s="200">
        <f>'Извештај за сеопфатна добивка'!C30</f>
        <v>0</v>
      </c>
      <c r="D30" s="200">
        <f>'Извештај за сеопфатна добивка'!D30</f>
        <v>0</v>
      </c>
    </row>
    <row r="31" spans="1:4" ht="25.5">
      <c r="A31" s="211" t="s">
        <v>388</v>
      </c>
      <c r="B31" s="185"/>
      <c r="C31" s="200">
        <f>'Извештај за сеопфатна добивка'!C31</f>
        <v>0</v>
      </c>
      <c r="D31" s="200">
        <f>'Извештај за сеопфатна добивка'!D31</f>
        <v>0</v>
      </c>
    </row>
    <row r="32" spans="1:4">
      <c r="A32" s="211" t="s">
        <v>389</v>
      </c>
      <c r="B32" s="185"/>
      <c r="C32" s="200">
        <f>'Извештај за сеопфатна добивка'!C32</f>
        <v>0</v>
      </c>
      <c r="D32" s="200">
        <f>'Извештај за сеопфатна добивка'!D32</f>
        <v>0</v>
      </c>
    </row>
    <row r="33" spans="1:4" ht="25.5">
      <c r="A33" s="211" t="s">
        <v>390</v>
      </c>
      <c r="B33" s="185">
        <f>'[3]Извештај за сеопфатна добивка'!B33</f>
        <v>24</v>
      </c>
      <c r="C33" s="200">
        <f>'Извештај за сеопфатна добивка'!C33</f>
        <v>0</v>
      </c>
      <c r="D33" s="200">
        <f>'Извештај за сеопфатна добивка'!D33</f>
        <v>0</v>
      </c>
    </row>
    <row r="34" spans="1:4">
      <c r="A34" s="211" t="s">
        <v>391</v>
      </c>
      <c r="B34" s="185"/>
      <c r="C34" s="200">
        <f>'Извештај за сеопфатна добивка'!C34</f>
        <v>-187</v>
      </c>
      <c r="D34" s="200">
        <f>'Извештај за сеопфатна добивка'!D34</f>
        <v>187</v>
      </c>
    </row>
    <row r="35" spans="1:4" ht="25.5">
      <c r="A35" s="211" t="s">
        <v>392</v>
      </c>
      <c r="B35" s="185">
        <f>'[3]Извештај за сеопфатна добивка'!B35</f>
        <v>17</v>
      </c>
      <c r="C35" s="200">
        <f>'Извештај за сеопфатна добивка'!C35</f>
        <v>0</v>
      </c>
      <c r="D35" s="200">
        <f>'Извештај за сеопфатна добивка'!D35</f>
        <v>0</v>
      </c>
    </row>
    <row r="36" spans="1:4" ht="30">
      <c r="A36" s="209" t="s">
        <v>393</v>
      </c>
      <c r="B36" s="185"/>
      <c r="C36" s="201">
        <f>'Извештај за сеопфатна добивка'!C36</f>
        <v>7367</v>
      </c>
      <c r="D36" s="201">
        <f>'Извештај за сеопфатна добивка'!D36</f>
        <v>187</v>
      </c>
    </row>
    <row r="37" spans="1:4">
      <c r="A37" t="s">
        <v>394</v>
      </c>
      <c r="B37" s="185"/>
      <c r="C37" s="203">
        <f>'Извештај за сеопфатна добивка'!C37</f>
        <v>7367</v>
      </c>
      <c r="D37" s="203">
        <f>'Извештај за сеопфатна добивка'!D37</f>
        <v>187</v>
      </c>
    </row>
    <row r="38" spans="1:4" ht="15.75" thickBot="1">
      <c r="A38" s="209" t="s">
        <v>395</v>
      </c>
      <c r="B38" s="185"/>
      <c r="C38" s="204">
        <f>'Извештај за сеопфатна добивка'!C38</f>
        <v>348623</v>
      </c>
      <c r="D38" s="204">
        <f>'Извештај за сеопфатна добивка'!D38</f>
        <v>218380</v>
      </c>
    </row>
    <row r="39" spans="1:4" ht="15.75" thickTop="1">
      <c r="A39" s="209" t="s">
        <v>396</v>
      </c>
      <c r="B39" s="185"/>
      <c r="C39" s="200">
        <f>'Извештај за сеопфатна добивка'!C39</f>
        <v>0</v>
      </c>
      <c r="D39" s="200">
        <f>'Извештај за сеопфатна добивка'!D39</f>
        <v>0</v>
      </c>
    </row>
    <row r="40" spans="1:4">
      <c r="A40" s="215" t="s">
        <v>397</v>
      </c>
      <c r="B40" s="190"/>
      <c r="C40" s="205">
        <f>'Извештај за сеопфатна добивка'!C40</f>
        <v>0</v>
      </c>
      <c r="D40" s="205">
        <f>'Извештај за сеопфатна добивка'!D40</f>
        <v>0</v>
      </c>
    </row>
    <row r="41" spans="1:4">
      <c r="A41" s="209" t="s">
        <v>398</v>
      </c>
      <c r="B41" s="216"/>
      <c r="C41" s="206">
        <f>'Извештај за сеопфатна добивка'!C41</f>
        <v>0</v>
      </c>
      <c r="D41" s="206">
        <f>'Извештај за сеопфатна добивка'!D41</f>
        <v>0</v>
      </c>
    </row>
    <row r="42" spans="1:4">
      <c r="A42" s="182"/>
    </row>
    <row r="43" spans="1:4">
      <c r="A43" s="182" t="s">
        <v>321</v>
      </c>
    </row>
  </sheetData>
  <sheetProtection password="B44F" sheet="1" selectLockedCells="1" selectUnlockedCells="1"/>
  <mergeCells count="7">
    <mergeCell ref="B7:B9"/>
    <mergeCell ref="C7:D7"/>
    <mergeCell ref="A1:D2"/>
    <mergeCell ref="B3:D3"/>
    <mergeCell ref="B4:D4"/>
    <mergeCell ref="B5:D5"/>
    <mergeCell ref="B6:D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ФИ-Почетна</vt:lpstr>
      <vt:lpstr>Биланс на состојба</vt:lpstr>
      <vt:lpstr>Биланс на успех</vt:lpstr>
      <vt:lpstr>Извештај за сеопфатна добивка</vt:lpstr>
      <vt:lpstr>Извештај за паричен тек</vt:lpstr>
      <vt:lpstr>Извештај за промена во главнина</vt:lpstr>
      <vt:lpstr>BALANCE SHEET</vt:lpstr>
      <vt:lpstr>INCOME STATEMENT</vt:lpstr>
      <vt:lpstr>COMPREHENSIVE INCOME</vt:lpstr>
      <vt:lpstr>CASH FLOWS</vt:lpstr>
      <vt:lpstr>EQUITY</vt:lpstr>
      <vt:lpstr>EQUITY!Print_Area</vt:lpstr>
      <vt:lpstr>'INCOME STATEMENT'!Print_Area</vt:lpstr>
      <vt:lpstr>'Биланс на состојба'!Print_Area</vt:lpstr>
      <vt:lpstr>'Извештај за промена во главнина'!Print_Area</vt:lpstr>
      <vt:lpstr>'Извештај за сеопфатна добивка'!Print_Area</vt:lpstr>
      <vt:lpstr>'ФИ-Почетна'!Print_Area</vt:lpstr>
      <vt:lpstr>'BALANCE SHEET'!Print_Titles</vt:lpstr>
      <vt:lpstr>'CASH FLOWS'!Print_Titles</vt:lpstr>
      <vt:lpstr>EQUITY!Print_Titles</vt:lpstr>
      <vt:lpstr>'Биланс на состојба'!Print_Titles</vt:lpstr>
      <vt:lpstr>'Извештај за паричен тек'!Print_Titles</vt:lpstr>
      <vt:lpstr>'Извештај за промена во главнина'!Print_Titles</vt:lpstr>
      <vt:lpstr>'Извештај за сеопфатна добивка'!Print_Titles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 Ајевски</dc:creator>
  <cp:lastModifiedBy>mirjana.janevska</cp:lastModifiedBy>
  <cp:lastPrinted>2018-07-13T10:02:26Z</cp:lastPrinted>
  <dcterms:created xsi:type="dcterms:W3CDTF">2013-04-12T09:29:50Z</dcterms:created>
  <dcterms:modified xsi:type="dcterms:W3CDTF">2023-02-17T12:57:48Z</dcterms:modified>
</cp:coreProperties>
</file>