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BRASCI\periodicna presmetka\"/>
    </mc:Choice>
  </mc:AlternateContent>
  <xr:revisionPtr revIDLastSave="0" documentId="13_ncr:1_{355179C5-C9C3-41FE-A2F1-138BBDB55034}" xr6:coauthVersionLast="45" xr6:coauthVersionMax="45" xr10:uidLastSave="{00000000-0000-0000-0000-000000000000}"/>
  <workbookProtection workbookPassword="B44F" lockStructure="1"/>
  <bookViews>
    <workbookView xWindow="-120" yWindow="-120" windowWidth="24240" windowHeight="13140" tabRatio="848" activeTab="1" xr2:uid="{00000000-000D-0000-FFFF-FFFF00000000}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0" i="22" l="1"/>
  <c r="C4" i="20" l="1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2"/>
  <c r="C20" i="20" s="1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2"/>
  <c r="C12" i="20" s="1"/>
  <c r="E37" i="22" l="1"/>
  <c r="E37" i="20" s="1"/>
  <c r="E33" i="22"/>
  <c r="E33" i="20" s="1"/>
  <c r="D32" i="22"/>
  <c r="D11" i="20"/>
  <c r="E20" i="22"/>
  <c r="E20" i="20" s="1"/>
  <c r="E12" i="22"/>
  <c r="E12" i="20" s="1"/>
  <c r="D12" i="20"/>
  <c r="C11" i="22"/>
  <c r="C32" i="22" l="1"/>
  <c r="E11" i="22"/>
  <c r="E11" i="20" s="1"/>
  <c r="C11" i="20"/>
  <c r="D32" i="20"/>
  <c r="D41" i="22"/>
  <c r="D43" i="22" l="1"/>
  <c r="D41" i="20"/>
  <c r="C41" i="22"/>
  <c r="C32" i="20"/>
  <c r="E32" i="22"/>
  <c r="E32" i="20" s="1"/>
  <c r="C41" i="20" l="1"/>
  <c r="C43" i="22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5" i="22"/>
  <c r="C43" i="20"/>
  <c r="C49" i="22" l="1"/>
  <c r="E45" i="22"/>
  <c r="E45" i="20" s="1"/>
  <c r="C45" i="20"/>
  <c r="C47" i="22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<sst xmlns="http://schemas.openxmlformats.org/spreadsheetml/2006/main" count="147" uniqueCount="140">
  <si>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</si>
  <si>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</si>
  <si>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</si>
  <si>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</si>
  <si>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</si>
  <si>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</si>
  <si>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</si>
  <si>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</si>
  <si>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</si>
  <si>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</si>
  <si>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</si>
  <si>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</si>
  <si>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</si>
  <si>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</si>
  <si>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</si>
  <si>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</si>
  <si>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</si>
  <si>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</si>
  <si>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</si>
  <si>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</si>
  <si>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</si>
  <si>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</si>
  <si>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</si>
  <si>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</si>
  <si>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</si>
  <si>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</si>
  <si>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</si>
  <si>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</si>
  <si>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</si>
  <si>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</si>
  <si>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</si>
  <si>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</si>
  <si>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</si>
  <si>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</si>
  <si>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</si>
  <si>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</si>
  <si>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</si>
  <si>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</si>
  <si>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</si>
  <si>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</si>
  <si>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</si>
  <si>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</si>
  <si>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</si>
  <si>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</si>
  <si>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</si>
  <si>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</si>
  <si>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</si>
  <si>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</si>
  <si>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</si>
  <si>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</si>
  <si>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</si>
  <si>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</si>
  <si>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</si>
  <si>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</si>
  <si>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</si>
  <si>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</si>
  <si>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</si>
  <si>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</si>
  <si>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</si>
  <si>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</si>
  <si>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</si>
  <si>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</si>
  <si>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</si>
  <si>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</si>
  <si>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</si>
  <si>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</si>
  <si>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</si>
  <si>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</si>
  <si>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</si>
  <si>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</si>
  <si>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</si>
  <si>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</si>
  <si>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</si>
  <si>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</si>
  <si>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</si>
  <si>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</si>
  <si>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</si>
  <si>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</si>
  <si>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</si>
  <si>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</si>
  <si>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</si>
  <si>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</si>
  <si>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</si>
  <si>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</si>
  <si>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</si>
  <si>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</si>
  <si>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</si>
  <si>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</si>
  <si>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</si>
  <si>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</si>
  <si>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</si>
  <si>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</si>
  <si>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</si>
  <si>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</si>
  <si>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</si>
  <si>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</si>
  <si>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</si>
  <si>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</si>
  <si>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</si>
  <si>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</si>
  <si>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</si>
  <si>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</si>
  <si>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</si>
  <si>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</si>
  <si>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</si>
  <si>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</si>
  <si>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</si>
  <si>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</si>
  <si>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</si>
  <si>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</si>
  <si>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</si>
  <si>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</si>
  <si>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</si>
  <si>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</si>
  <si>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</si>
  <si>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</si>
  <si>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</si>
  <si>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</si>
  <si>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</si>
  <si>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</si>
  <si>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</si>
  <si>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</si>
  <si>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</si>
  <si>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</si>
  <si>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</si>
  <si>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</si>
  <si>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</si>
  <si>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</si>
  <si>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</si>
  <si>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</si>
  <si>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</si>
  <si>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</si>
  <si>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</si>
  <si>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</si>
  <si>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</si>
  <si>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</si>
  <si>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</si>
  <si>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</si>
  <si>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</si>
  <si>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БИМ а.д. Св.Николе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</si>
</sst>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Style 1" xfId="6" xr:uid="{00000000-0005-0000-0000-000006000000}"/>
    <cellStyle name="Style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6" workbookViewId="0">
      <selection activeCell="C23" sqref="C23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85</v>
      </c>
      <c r="U3" s="48" t="s">
        <v>86</v>
      </c>
      <c r="V3" s="48" t="s">
        <v>87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88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89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90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91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92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93</v>
      </c>
      <c r="C18" s="88" t="s">
        <v>139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94</v>
      </c>
      <c r="C19" s="95">
        <v>4043600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95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96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97</v>
      </c>
      <c r="C22" s="20" t="s">
        <v>88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98</v>
      </c>
      <c r="C23" s="21">
        <v>2023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99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100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природ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workbookViewId="0">
      <selection activeCell="D23" sqref="D23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93</v>
      </c>
      <c r="C1" s="101" t="str">
        <f>'ФИ-Почетна'!$C$18</f>
        <v>БИМ а.д. Св.Николе</v>
      </c>
      <c r="D1" s="101"/>
      <c r="E1" s="101"/>
    </row>
    <row r="2" spans="1:7" ht="12.75" customHeight="1" x14ac:dyDescent="0.2">
      <c r="A2" s="37"/>
      <c r="B2" s="38" t="s">
        <v>101</v>
      </c>
      <c r="C2" s="32" t="str">
        <f>'ФИ-Почетна'!$C$22</f>
        <v>01.01 - 31.03</v>
      </c>
      <c r="D2" s="39"/>
      <c r="E2" s="40"/>
    </row>
    <row r="3" spans="1:7" ht="14.25" customHeight="1" x14ac:dyDescent="0.2">
      <c r="A3" s="37"/>
      <c r="B3" s="33" t="s">
        <v>98</v>
      </c>
      <c r="C3" s="34">
        <f>'ФИ-Почетна'!$C$23</f>
        <v>2023</v>
      </c>
      <c r="D3" s="41"/>
      <c r="E3" s="42"/>
    </row>
    <row r="4" spans="1:7" x14ac:dyDescent="0.2">
      <c r="A4" s="37"/>
      <c r="B4" s="33" t="s">
        <v>102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138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77834</v>
      </c>
      <c r="D11" s="15">
        <f>D12+D18+D19</f>
        <v>91533</v>
      </c>
      <c r="E11" s="15">
        <f>IF(C11&lt;=0,0,D11/C11*100)</f>
        <v>117.60027751368295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76935</v>
      </c>
      <c r="D12" s="15">
        <f>SUM(D13:D14)</f>
        <v>91295</v>
      </c>
      <c r="E12" s="15">
        <f t="shared" ref="E12:E49" si="0">IF(C12&lt;=0,0,D12/C12*100)</f>
        <v>118.66510690842919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31359</v>
      </c>
      <c r="D13" s="17">
        <v>45642</v>
      </c>
      <c r="E13" s="16">
        <f t="shared" si="0"/>
        <v>145.54673299531237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45576</v>
      </c>
      <c r="D14" s="17">
        <v>45653</v>
      </c>
      <c r="E14" s="16">
        <f t="shared" si="0"/>
        <v>100.16894856942251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63</v>
      </c>
      <c r="E15" s="18" t="s">
        <v>103</v>
      </c>
      <c r="G15" s="36"/>
    </row>
    <row r="16" spans="1:7" ht="27" thickTop="1" thickBot="1" x14ac:dyDescent="0.25">
      <c r="A16" s="13">
        <v>4</v>
      </c>
      <c r="B16" s="22" t="s">
        <v>59</v>
      </c>
      <c r="C16" s="17">
        <v>49940</v>
      </c>
      <c r="D16" s="17">
        <v>71902</v>
      </c>
      <c r="E16" s="16">
        <f t="shared" si="0"/>
        <v>143.97677212655188</v>
      </c>
      <c r="G16" s="36"/>
    </row>
    <row r="17" spans="1:7" ht="27" thickTop="1" thickBot="1" x14ac:dyDescent="0.25">
      <c r="A17" s="13">
        <v>5</v>
      </c>
      <c r="B17" s="22" t="s">
        <v>60</v>
      </c>
      <c r="C17" s="17">
        <v>35789</v>
      </c>
      <c r="D17" s="17">
        <v>58773</v>
      </c>
      <c r="E17" s="16">
        <f t="shared" si="0"/>
        <v>164.220849981838</v>
      </c>
      <c r="G17" s="36"/>
    </row>
    <row r="18" spans="1:7" ht="14.25" thickTop="1" thickBot="1" x14ac:dyDescent="0.25">
      <c r="A18" s="13">
        <v>6</v>
      </c>
      <c r="B18" s="22" t="s">
        <v>61</v>
      </c>
      <c r="C18" s="17"/>
      <c r="D18" s="17"/>
      <c r="E18" s="16">
        <f t="shared" si="0"/>
        <v>0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899</v>
      </c>
      <c r="D19" s="17">
        <v>238</v>
      </c>
      <c r="E19" s="16">
        <f t="shared" si="0"/>
        <v>26.473859844271413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59063</v>
      </c>
      <c r="D20" s="15">
        <f>SUM(D21:D31)</f>
        <v>84691</v>
      </c>
      <c r="E20" s="15">
        <f t="shared" si="0"/>
        <v>143.39095542048321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35</v>
      </c>
      <c r="D21" s="17">
        <v>17</v>
      </c>
      <c r="E21" s="16">
        <f t="shared" si="0"/>
        <v>48.571428571428569</v>
      </c>
      <c r="G21" s="36"/>
    </row>
    <row r="22" spans="1:7" ht="14.25" thickTop="1" thickBot="1" x14ac:dyDescent="0.25">
      <c r="A22" s="13">
        <v>10</v>
      </c>
      <c r="B22" s="23" t="s">
        <v>64</v>
      </c>
      <c r="C22" s="17">
        <v>45665</v>
      </c>
      <c r="D22" s="17">
        <v>67922</v>
      </c>
      <c r="E22" s="16">
        <f t="shared" si="0"/>
        <v>148.7397350268258</v>
      </c>
      <c r="G22" s="36"/>
    </row>
    <row r="23" spans="1:7" ht="27" thickTop="1" thickBot="1" x14ac:dyDescent="0.25">
      <c r="A23" s="13">
        <v>11</v>
      </c>
      <c r="B23" s="23" t="s">
        <v>65</v>
      </c>
      <c r="C23" s="17">
        <v>0</v>
      </c>
      <c r="D23" s="17"/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66</v>
      </c>
      <c r="C24" s="17">
        <v>1018</v>
      </c>
      <c r="D24" s="17">
        <v>689</v>
      </c>
      <c r="E24" s="16">
        <f t="shared" si="0"/>
        <v>67.681728880157166</v>
      </c>
      <c r="G24" s="36"/>
    </row>
    <row r="25" spans="1:7" ht="14.25" thickTop="1" thickBot="1" x14ac:dyDescent="0.25">
      <c r="A25" s="13">
        <v>13</v>
      </c>
      <c r="B25" s="23" t="s">
        <v>67</v>
      </c>
      <c r="C25" s="17">
        <v>0</v>
      </c>
      <c r="D25" s="17"/>
      <c r="E25" s="16">
        <f t="shared" si="0"/>
        <v>0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8328</v>
      </c>
      <c r="D26" s="17">
        <v>10142</v>
      </c>
      <c r="E26" s="16">
        <f t="shared" si="0"/>
        <v>121.7819404418828</v>
      </c>
      <c r="G26" s="36"/>
    </row>
    <row r="27" spans="1:7" ht="14.25" thickTop="1" thickBot="1" x14ac:dyDescent="0.25">
      <c r="A27" s="13">
        <v>15</v>
      </c>
      <c r="B27" s="22" t="s">
        <v>68</v>
      </c>
      <c r="C27" s="17">
        <v>1915</v>
      </c>
      <c r="D27" s="17">
        <v>2155</v>
      </c>
      <c r="E27" s="16">
        <f t="shared" si="0"/>
        <v>112.53263707571801</v>
      </c>
      <c r="G27" s="36"/>
    </row>
    <row r="28" spans="1:7" ht="14.25" thickTop="1" thickBot="1" x14ac:dyDescent="0.25">
      <c r="A28" s="13">
        <v>16</v>
      </c>
      <c r="B28" s="23" t="s">
        <v>69</v>
      </c>
      <c r="C28" s="17"/>
      <c r="D28" s="17"/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70</v>
      </c>
      <c r="C29" s="17"/>
      <c r="D29" s="17"/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/>
      <c r="D30" s="17"/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71</v>
      </c>
      <c r="C31" s="17">
        <v>2102</v>
      </c>
      <c r="D31" s="17">
        <v>3766</v>
      </c>
      <c r="E31" s="16">
        <f t="shared" si="0"/>
        <v>179.16270218839202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4620</v>
      </c>
      <c r="D32" s="19">
        <f>D11-D20-D16+D17</f>
        <v>-6287</v>
      </c>
      <c r="E32" s="19">
        <f t="shared" si="0"/>
        <v>-136.0822510822511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899</v>
      </c>
      <c r="D33" s="19">
        <f>D34+D35+D36</f>
        <v>576</v>
      </c>
      <c r="E33" s="15">
        <f t="shared" si="0"/>
        <v>64.071190211345936</v>
      </c>
      <c r="G33" s="36"/>
    </row>
    <row r="34" spans="1:7" ht="14.25" thickTop="1" thickBot="1" x14ac:dyDescent="0.25">
      <c r="A34" s="13" t="s">
        <v>79</v>
      </c>
      <c r="B34" s="22" t="s">
        <v>50</v>
      </c>
      <c r="C34" s="17">
        <v>899</v>
      </c>
      <c r="D34" s="17">
        <v>576</v>
      </c>
      <c r="E34" s="16">
        <f t="shared" si="0"/>
        <v>64.071190211345936</v>
      </c>
      <c r="G34" s="36"/>
    </row>
    <row r="35" spans="1:7" ht="14.25" thickTop="1" thickBot="1" x14ac:dyDescent="0.25">
      <c r="A35" s="13" t="s">
        <v>80</v>
      </c>
      <c r="B35" s="22" t="s">
        <v>51</v>
      </c>
      <c r="C35" s="17"/>
      <c r="D35" s="17"/>
      <c r="E35" s="16">
        <f t="shared" si="0"/>
        <v>0</v>
      </c>
      <c r="G35" s="36"/>
    </row>
    <row r="36" spans="1:7" ht="14.25" thickTop="1" thickBot="1" x14ac:dyDescent="0.25">
      <c r="A36" s="13" t="s">
        <v>81</v>
      </c>
      <c r="B36" s="22" t="s">
        <v>72</v>
      </c>
      <c r="C36" s="17"/>
      <c r="D36" s="17"/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511</v>
      </c>
      <c r="D37" s="15">
        <f>D38+D39+D40</f>
        <v>141</v>
      </c>
      <c r="E37" s="15">
        <f t="shared" si="0"/>
        <v>27.592954990215262</v>
      </c>
      <c r="G37" s="36"/>
    </row>
    <row r="38" spans="1:7" ht="14.25" thickTop="1" thickBot="1" x14ac:dyDescent="0.25">
      <c r="A38" s="13" t="s">
        <v>82</v>
      </c>
      <c r="B38" s="22" t="s">
        <v>52</v>
      </c>
      <c r="C38" s="17">
        <v>511</v>
      </c>
      <c r="D38" s="17">
        <v>141</v>
      </c>
      <c r="E38" s="16">
        <f t="shared" si="0"/>
        <v>27.592954990215262</v>
      </c>
      <c r="G38" s="36"/>
    </row>
    <row r="39" spans="1:7" ht="14.25" thickTop="1" thickBot="1" x14ac:dyDescent="0.25">
      <c r="A39" s="13" t="s">
        <v>83</v>
      </c>
      <c r="B39" s="22" t="s">
        <v>53</v>
      </c>
      <c r="C39" s="17"/>
      <c r="D39" s="17"/>
      <c r="E39" s="16">
        <f t="shared" si="0"/>
        <v>0</v>
      </c>
      <c r="G39" s="36"/>
    </row>
    <row r="40" spans="1:7" ht="14.25" thickTop="1" thickBot="1" x14ac:dyDescent="0.25">
      <c r="A40" s="13" t="s">
        <v>84</v>
      </c>
      <c r="B40" s="22" t="s">
        <v>73</v>
      </c>
      <c r="C40" s="17"/>
      <c r="D40" s="17"/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75</v>
      </c>
      <c r="C41" s="15">
        <f>C32+C33-C37</f>
        <v>5008</v>
      </c>
      <c r="D41" s="15">
        <f>D32+D33-D37</f>
        <v>-5852</v>
      </c>
      <c r="E41" s="15">
        <f t="shared" si="0"/>
        <v>-116.85303514376997</v>
      </c>
      <c r="G41" s="36"/>
    </row>
    <row r="42" spans="1:7" ht="14.25" thickTop="1" thickBot="1" x14ac:dyDescent="0.25">
      <c r="A42" s="13">
        <v>24</v>
      </c>
      <c r="B42" s="22" t="s">
        <v>74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5008</v>
      </c>
      <c r="D43" s="15">
        <f>D41+D42</f>
        <v>-5852</v>
      </c>
      <c r="E43" s="15">
        <f t="shared" si="0"/>
        <v>-116.85303514376997</v>
      </c>
    </row>
    <row r="44" spans="1:7" ht="14.25" thickTop="1" thickBot="1" x14ac:dyDescent="0.25">
      <c r="A44" s="13">
        <v>26</v>
      </c>
      <c r="B44" s="23" t="s">
        <v>5</v>
      </c>
      <c r="C44" s="17">
        <v>531</v>
      </c>
      <c r="D44" s="17"/>
      <c r="E44" s="16">
        <f t="shared" si="0"/>
        <v>0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4477</v>
      </c>
      <c r="D45" s="15">
        <f>D43-D44</f>
        <v>-5852</v>
      </c>
      <c r="E45" s="15">
        <f t="shared" si="0"/>
        <v>-130.71253071253071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76</v>
      </c>
      <c r="C47" s="15">
        <f>C45-C46</f>
        <v>4477</v>
      </c>
      <c r="D47" s="15">
        <f>D45-D46</f>
        <v>-5852</v>
      </c>
      <c r="E47" s="15">
        <f t="shared" si="0"/>
        <v>-130.71253071253071</v>
      </c>
    </row>
    <row r="48" spans="1:7" ht="14.25" thickTop="1" thickBot="1" x14ac:dyDescent="0.25">
      <c r="A48" s="13">
        <v>30</v>
      </c>
      <c r="B48" s="22" t="s">
        <v>77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78</v>
      </c>
      <c r="C49" s="15">
        <f>C45+C48</f>
        <v>4477</v>
      </c>
      <c r="D49" s="15">
        <f>D45+D48</f>
        <v>-5852</v>
      </c>
      <c r="E49" s="15">
        <f t="shared" si="0"/>
        <v>-130.71253071253071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БИМ а.д. Св.Николе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01.01 - 31.03</v>
      </c>
      <c r="D3" s="28" t="s">
        <v>104</v>
      </c>
      <c r="E3" s="29">
        <f>'ФИ-Почетна'!$C$23</f>
        <v>2023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137</v>
      </c>
      <c r="C11" s="15">
        <f>'Биланс на успех - природа'!C11</f>
        <v>77834</v>
      </c>
      <c r="D11" s="15">
        <f>'Биланс на успех - природа'!D11</f>
        <v>91533</v>
      </c>
      <c r="E11" s="15">
        <f>'Биланс на успех - природа'!E11</f>
        <v>117.60027751368295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76935</v>
      </c>
      <c r="D12" s="15">
        <f>'Биланс на успех - природа'!D12</f>
        <v>91295</v>
      </c>
      <c r="E12" s="15">
        <f>'Биланс на успех - природа'!E12</f>
        <v>118.66510690842919</v>
      </c>
      <c r="F12" s="4"/>
    </row>
    <row r="13" spans="1:6" ht="15.75" customHeight="1" thickTop="1" thickBot="1" x14ac:dyDescent="0.25">
      <c r="A13" s="13" t="s">
        <v>105</v>
      </c>
      <c r="B13" s="22" t="s">
        <v>39</v>
      </c>
      <c r="C13" s="17">
        <f>'Биланс на успех - природа'!C13</f>
        <v>31359</v>
      </c>
      <c r="D13" s="17">
        <f>'Биланс на успех - природа'!D13</f>
        <v>45642</v>
      </c>
      <c r="E13" s="16">
        <f>'Биланс на успех - природа'!E13</f>
        <v>145.54673299531237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45576</v>
      </c>
      <c r="D14" s="17">
        <f>'Биланс на успех - природа'!D14</f>
        <v>45653</v>
      </c>
      <c r="E14" s="16">
        <f>'Биланс на успех - природа'!E14</f>
        <v>100.16894856942251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133</v>
      </c>
      <c r="C16" s="17">
        <f>'Биланс на успех - природа'!C16</f>
        <v>49940</v>
      </c>
      <c r="D16" s="17">
        <f>'Биланс на успех - природа'!D16</f>
        <v>71902</v>
      </c>
      <c r="E16" s="16">
        <f>'Биланс на успех - природа'!E16</f>
        <v>143.97677212655188</v>
      </c>
      <c r="F16" s="4"/>
    </row>
    <row r="17" spans="1:6" ht="27" thickTop="1" thickBot="1" x14ac:dyDescent="0.25">
      <c r="A17" s="13">
        <v>5</v>
      </c>
      <c r="B17" s="22" t="s">
        <v>134</v>
      </c>
      <c r="C17" s="17">
        <f>'Биланс на успех - природа'!C17</f>
        <v>35789</v>
      </c>
      <c r="D17" s="17">
        <f>'Биланс на успех - природа'!D17</f>
        <v>58773</v>
      </c>
      <c r="E17" s="16">
        <f>'Биланс на успех - природа'!E17</f>
        <v>164.220849981838</v>
      </c>
      <c r="F17" s="4"/>
    </row>
    <row r="18" spans="1:6" ht="18" customHeight="1" thickTop="1" thickBot="1" x14ac:dyDescent="0.25">
      <c r="A18" s="13">
        <v>6</v>
      </c>
      <c r="B18" s="22" t="s">
        <v>135</v>
      </c>
      <c r="C18" s="17">
        <f>'Биланс на успех - природа'!C18</f>
        <v>0</v>
      </c>
      <c r="D18" s="17">
        <f>'Биланс на успех - природа'!D18</f>
        <v>0</v>
      </c>
      <c r="E18" s="16">
        <f>'Биланс на успех - природа'!E18</f>
        <v>0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899</v>
      </c>
      <c r="D19" s="17">
        <f>'Биланс на успех - природа'!D19</f>
        <v>238</v>
      </c>
      <c r="E19" s="16">
        <f>'Биланс на успех - природа'!E19</f>
        <v>26.473859844271413</v>
      </c>
      <c r="F19" s="4"/>
    </row>
    <row r="20" spans="1:6" ht="18" customHeight="1" thickTop="1" thickBot="1" x14ac:dyDescent="0.25">
      <c r="A20" s="13">
        <v>8</v>
      </c>
      <c r="B20" s="24" t="s">
        <v>136</v>
      </c>
      <c r="C20" s="15">
        <f>'Биланс на успех - природа'!C20</f>
        <v>59063</v>
      </c>
      <c r="D20" s="15">
        <f>'Биланс на успех - природа'!D20</f>
        <v>84691</v>
      </c>
      <c r="E20" s="15">
        <f>'Биланс на успех - природа'!E20</f>
        <v>143.39095542048321</v>
      </c>
      <c r="F20" s="4"/>
    </row>
    <row r="21" spans="1:6" ht="18" customHeight="1" thickTop="1" thickBot="1" x14ac:dyDescent="0.25">
      <c r="A21" s="13">
        <v>9</v>
      </c>
      <c r="B21" s="23" t="s">
        <v>123</v>
      </c>
      <c r="C21" s="17">
        <f>'Биланс на успех - природа'!C21</f>
        <v>35</v>
      </c>
      <c r="D21" s="17">
        <f>'Биланс на успех - природа'!D21</f>
        <v>17</v>
      </c>
      <c r="E21" s="16">
        <f>'Биланс на успех - природа'!E21</f>
        <v>48.571428571428569</v>
      </c>
      <c r="F21" s="4"/>
    </row>
    <row r="22" spans="1:6" ht="18" customHeight="1" thickTop="1" thickBot="1" x14ac:dyDescent="0.25">
      <c r="A22" s="13">
        <v>10</v>
      </c>
      <c r="B22" s="23" t="s">
        <v>124</v>
      </c>
      <c r="C22" s="17">
        <f>'Биланс на успех - природа'!C22</f>
        <v>45665</v>
      </c>
      <c r="D22" s="17">
        <f>'Биланс на успех - природа'!D22</f>
        <v>67922</v>
      </c>
      <c r="E22" s="16">
        <f>'Биланс на успех - природа'!E22</f>
        <v>148.7397350268258</v>
      </c>
      <c r="F22" s="4"/>
    </row>
    <row r="23" spans="1:6" ht="18" customHeight="1" thickTop="1" thickBot="1" x14ac:dyDescent="0.25">
      <c r="A23" s="13">
        <v>11</v>
      </c>
      <c r="B23" s="23" t="s">
        <v>125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126</v>
      </c>
      <c r="C24" s="17">
        <f>'Биланс на успех - природа'!C24</f>
        <v>1018</v>
      </c>
      <c r="D24" s="17">
        <f>'Биланс на успех - природа'!D24</f>
        <v>689</v>
      </c>
      <c r="E24" s="16">
        <f>'Биланс на успех - природа'!E24</f>
        <v>67.681728880157166</v>
      </c>
      <c r="F24" s="4"/>
    </row>
    <row r="25" spans="1:6" ht="18" customHeight="1" thickTop="1" thickBot="1" x14ac:dyDescent="0.25">
      <c r="A25" s="13">
        <v>13</v>
      </c>
      <c r="B25" s="23" t="s">
        <v>127</v>
      </c>
      <c r="C25" s="17">
        <f>'Биланс на успех - природа'!C25</f>
        <v>0</v>
      </c>
      <c r="D25" s="17">
        <f>'Биланс на успех - природа'!D25</f>
        <v>0</v>
      </c>
      <c r="E25" s="16">
        <f>'Биланс на успех - природа'!E25</f>
        <v>0</v>
      </c>
      <c r="F25" s="4"/>
    </row>
    <row r="26" spans="1:6" ht="18" customHeight="1" thickTop="1" thickBot="1" x14ac:dyDescent="0.25">
      <c r="A26" s="13">
        <v>14</v>
      </c>
      <c r="B26" s="23" t="s">
        <v>128</v>
      </c>
      <c r="C26" s="17">
        <f>'Биланс на успех - природа'!C26</f>
        <v>8328</v>
      </c>
      <c r="D26" s="17">
        <f>'Биланс на успех - природа'!D26</f>
        <v>10142</v>
      </c>
      <c r="E26" s="16">
        <f>'Биланс на успех - природа'!E26</f>
        <v>121.7819404418828</v>
      </c>
      <c r="F26" s="4"/>
    </row>
    <row r="27" spans="1:6" ht="14.25" customHeight="1" thickTop="1" thickBot="1" x14ac:dyDescent="0.25">
      <c r="A27" s="13">
        <v>15</v>
      </c>
      <c r="B27" s="22" t="s">
        <v>129</v>
      </c>
      <c r="C27" s="17">
        <f>'Биланс на успех - природа'!C27</f>
        <v>1915</v>
      </c>
      <c r="D27" s="17">
        <f>'Биланс на успех - природа'!D27</f>
        <v>2155</v>
      </c>
      <c r="E27" s="16">
        <f>'Биланс на успех - природа'!E27</f>
        <v>112.53263707571801</v>
      </c>
      <c r="F27" s="4"/>
    </row>
    <row r="28" spans="1:6" ht="18" customHeight="1" thickTop="1" thickBot="1" x14ac:dyDescent="0.25">
      <c r="A28" s="13">
        <v>16</v>
      </c>
      <c r="B28" s="23" t="s">
        <v>130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131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132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2102</v>
      </c>
      <c r="D31" s="17">
        <f>'Биланс на успех - природа'!D31</f>
        <v>3766</v>
      </c>
      <c r="E31" s="16">
        <f>'Биланс на успех - природа'!E31</f>
        <v>179.16270218839202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4620</v>
      </c>
      <c r="D32" s="19">
        <f>'Биланс на успех - природа'!D32</f>
        <v>-6287</v>
      </c>
      <c r="E32" s="19">
        <f>'Биланс на успех - природа'!E32</f>
        <v>-136.0822510822511</v>
      </c>
      <c r="F32" s="4"/>
    </row>
    <row r="33" spans="1:6" ht="14.25" customHeight="1" thickTop="1" thickBot="1" x14ac:dyDescent="0.25">
      <c r="A33" s="13">
        <v>21</v>
      </c>
      <c r="B33" s="25" t="s">
        <v>112</v>
      </c>
      <c r="C33" s="19">
        <f>'Биланс на успех - природа'!C33</f>
        <v>899</v>
      </c>
      <c r="D33" s="19">
        <f>'Биланс на успех - природа'!D33</f>
        <v>576</v>
      </c>
      <c r="E33" s="15">
        <f>'Биланс на успех - природа'!E33</f>
        <v>64.071190211345936</v>
      </c>
      <c r="F33" s="4"/>
    </row>
    <row r="34" spans="1:6" ht="30" customHeight="1" thickTop="1" thickBot="1" x14ac:dyDescent="0.25">
      <c r="A34" s="13" t="s">
        <v>106</v>
      </c>
      <c r="B34" s="22" t="s">
        <v>56</v>
      </c>
      <c r="C34" s="17">
        <f>'Биланс на успех - природа'!C34</f>
        <v>899</v>
      </c>
      <c r="D34" s="17">
        <f>'Биланс на успех - природа'!D34</f>
        <v>576</v>
      </c>
      <c r="E34" s="16">
        <f>'Биланс на успех - природа'!E34</f>
        <v>64.071190211345936</v>
      </c>
      <c r="F34" s="4"/>
    </row>
    <row r="35" spans="1:6" ht="18.75" customHeight="1" thickTop="1" thickBot="1" x14ac:dyDescent="0.25">
      <c r="A35" s="13" t="s">
        <v>107</v>
      </c>
      <c r="B35" s="22" t="s">
        <v>113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108</v>
      </c>
      <c r="B36" s="22" t="s">
        <v>114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115</v>
      </c>
      <c r="C37" s="15">
        <f>'Биланс на успех - природа'!C37</f>
        <v>511</v>
      </c>
      <c r="D37" s="15">
        <f>'Биланс на успех - природа'!D37</f>
        <v>141</v>
      </c>
      <c r="E37" s="15">
        <f>'Биланс на успех - природа'!E37</f>
        <v>27.592954990215262</v>
      </c>
      <c r="F37" s="4"/>
    </row>
    <row r="38" spans="1:6" ht="18" customHeight="1" thickTop="1" thickBot="1" x14ac:dyDescent="0.25">
      <c r="A38" s="13" t="s">
        <v>109</v>
      </c>
      <c r="B38" s="22" t="s">
        <v>57</v>
      </c>
      <c r="C38" s="17">
        <f>'Биланс на успех - природа'!C38</f>
        <v>511</v>
      </c>
      <c r="D38" s="17">
        <f>'Биланс на успех - природа'!D38</f>
        <v>141</v>
      </c>
      <c r="E38" s="16">
        <f>'Биланс на успех - природа'!E38</f>
        <v>27.592954990215262</v>
      </c>
      <c r="F38" s="4"/>
    </row>
    <row r="39" spans="1:6" ht="18" customHeight="1" thickTop="1" thickBot="1" x14ac:dyDescent="0.25">
      <c r="A39" s="13" t="s">
        <v>110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111</v>
      </c>
      <c r="B40" s="22" t="s">
        <v>116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117</v>
      </c>
      <c r="C41" s="15">
        <f>'Биланс на успех - природа'!C41</f>
        <v>5008</v>
      </c>
      <c r="D41" s="15">
        <f>'Биланс на успех - природа'!D41</f>
        <v>-5852</v>
      </c>
      <c r="E41" s="15">
        <f>'Биланс на успех - природа'!E41</f>
        <v>-116.85303514376997</v>
      </c>
      <c r="F41" s="4"/>
    </row>
    <row r="42" spans="1:6" ht="18" customHeight="1" thickTop="1" thickBot="1" x14ac:dyDescent="0.25">
      <c r="A42" s="13">
        <v>24</v>
      </c>
      <c r="B42" s="22" t="s">
        <v>118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5008</v>
      </c>
      <c r="D43" s="15">
        <f>'Биланс на успех - природа'!D43</f>
        <v>-5852</v>
      </c>
      <c r="E43" s="15">
        <f>'Биланс на успех - природа'!E43</f>
        <v>-116.85303514376997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531</v>
      </c>
      <c r="D44" s="17">
        <f>'Биланс на успех - природа'!D44</f>
        <v>0</v>
      </c>
      <c r="E44" s="16">
        <f>'Биланс на успех - природа'!E44</f>
        <v>0</v>
      </c>
      <c r="F44" s="4"/>
    </row>
    <row r="45" spans="1:6" ht="18" customHeight="1" thickTop="1" thickBot="1" x14ac:dyDescent="0.25">
      <c r="A45" s="13">
        <v>27</v>
      </c>
      <c r="B45" s="24" t="s">
        <v>119</v>
      </c>
      <c r="C45" s="15">
        <f>'Биланс на успех - природа'!C45</f>
        <v>4477</v>
      </c>
      <c r="D45" s="15">
        <f>'Биланс на успех - природа'!D45</f>
        <v>-5852</v>
      </c>
      <c r="E45" s="15">
        <f>'Биланс на успех - природа'!E45</f>
        <v>-130.71253071253071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120</v>
      </c>
      <c r="C47" s="15">
        <f>'Биланс на успех - природа'!C47</f>
        <v>4477</v>
      </c>
      <c r="D47" s="15">
        <f>'Биланс на успех - природа'!D47</f>
        <v>-5852</v>
      </c>
      <c r="E47" s="15">
        <f>'Биланс на успех - природа'!E47</f>
        <v>-130.71253071253071</v>
      </c>
    </row>
    <row r="48" spans="1:6" ht="14.25" thickTop="1" thickBot="1" x14ac:dyDescent="0.25">
      <c r="A48" s="13">
        <v>30</v>
      </c>
      <c r="B48" s="22" t="s">
        <v>121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122</v>
      </c>
      <c r="C49" s="15">
        <f>'Биланс на успех - природа'!C49</f>
        <v>4477</v>
      </c>
      <c r="D49" s="15">
        <f>'Биланс на успех - природа'!D49</f>
        <v>-5852</v>
      </c>
      <c r="E49" s="15">
        <f>'Биланс на успех - природа'!E49</f>
        <v>-130.71253071253071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Knigovodstvo-Dragan</cp:lastModifiedBy>
  <cp:lastPrinted>2023-04-27T05:19:33Z</cp:lastPrinted>
  <dcterms:created xsi:type="dcterms:W3CDTF">2008-02-12T15:15:13Z</dcterms:created>
  <dcterms:modified xsi:type="dcterms:W3CDTF">2023-04-27T05:25:13Z</dcterms:modified>
</cp:coreProperties>
</file>