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ja.spasevska\Desktop\MAJA\zavrsni smetki\finansiski izvestai 2023\01.01.-31-03.2023\"/>
    </mc:Choice>
  </mc:AlternateContent>
  <workbookProtection workbookPassword="B44F" lockStructure="1"/>
  <bookViews>
    <workbookView xWindow="0" yWindow="0" windowWidth="23040" windowHeight="9384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E48" i="20"/>
  <c r="C3" i="22"/>
  <c r="C20" i="22"/>
  <c r="C20" i="20" s="1"/>
  <c r="E48" i="22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E33" i="22" l="1"/>
  <c r="E33" i="20" s="1"/>
  <c r="E37" i="22"/>
  <c r="E37" i="20" s="1"/>
  <c r="D32" i="22"/>
  <c r="D11" i="20"/>
  <c r="E20" i="22"/>
  <c r="E20" i="20" s="1"/>
  <c r="E12" i="22"/>
  <c r="E12" i="20" s="1"/>
  <c r="D12" i="20"/>
  <c r="C11" i="22"/>
  <c r="C32" i="22" l="1"/>
  <c r="E11" i="22"/>
  <c r="E11" i="20" s="1"/>
  <c r="C11" i="20"/>
  <c r="D32" i="20"/>
  <c r="D41" i="22"/>
  <c r="D43" i="22" l="1"/>
  <c r="D41" i="20"/>
  <c r="C41" i="22"/>
  <c r="C32" i="20"/>
  <c r="E32" i="22"/>
  <c r="E32" i="20" s="1"/>
  <c r="C41" i="20" l="1"/>
  <c r="C43" i="22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5" i="22"/>
  <c r="C43" i="20"/>
  <c r="C49" i="22" l="1"/>
  <c r="E45" i="22"/>
  <c r="E45" i="20" s="1"/>
  <c r="C45" i="20"/>
  <c r="C47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<sst xmlns="http://schemas.openxmlformats.org/spreadsheetml/2006/main" count="147" uniqueCount="140">
  <si>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</si>
  <si>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</si>
  <si>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</si>
  <si>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</si>
  <si>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</si>
  <si>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</si>
  <si>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</si>
  <si>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</si>
  <si>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</si>
  <si>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</si>
  <si>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</si>
  <si>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</si>
  <si>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</si>
  <si>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</si>
  <si>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</si>
  <si>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</si>
  <si>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</si>
  <si>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</si>
  <si>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</si>
  <si>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</si>
  <si>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</si>
  <si>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</si>
  <si>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</si>
  <si>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</si>
  <si>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</si>
  <si>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</si>
  <si>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</si>
  <si>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</si>
  <si>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</si>
  <si>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</si>
  <si>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</si>
  <si>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</si>
  <si>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</si>
  <si>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</si>
  <si>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</si>
  <si>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</si>
  <si>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</si>
  <si>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</si>
  <si>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</si>
  <si>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</si>
  <si>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</si>
  <si>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</si>
  <si>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</si>
  <si>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</si>
  <si>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</si>
  <si>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</si>
  <si>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</si>
  <si>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</si>
  <si>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</si>
  <si>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</si>
  <si>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</si>
  <si>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</si>
  <si>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</si>
  <si>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</si>
  <si>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</si>
  <si>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</si>
  <si>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</si>
  <si>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</si>
  <si>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</si>
  <si>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</si>
  <si>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</si>
  <si>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</si>
  <si>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</si>
  <si>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</si>
  <si>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</si>
  <si>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</si>
  <si>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</si>
  <si>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</si>
  <si>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</si>
  <si>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</si>
  <si>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</si>
  <si>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</si>
  <si>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</si>
  <si>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</si>
  <si>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</si>
  <si>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</si>
  <si>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</si>
  <si>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</si>
  <si>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</si>
  <si>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</si>
  <si>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</si>
  <si>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</si>
  <si>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</si>
  <si>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</si>
  <si>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</si>
  <si>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</si>
  <si>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</si>
  <si>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</si>
  <si>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</si>
  <si>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</si>
  <si>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</si>
  <si>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</si>
  <si>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</si>
  <si>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</si>
  <si>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</si>
  <si>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</si>
  <si>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</si>
  <si>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</si>
  <si>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</si>
  <si>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</si>
  <si>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</si>
  <si>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</si>
  <si>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</si>
  <si>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</si>
  <si>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</si>
  <si>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</si>
  <si>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</si>
  <si>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</si>
  <si>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</si>
  <si>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</si>
  <si>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</si>
  <si>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</si>
  <si>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</si>
  <si>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</si>
  <si>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</si>
  <si>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</si>
  <si>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</si>
  <si>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</si>
  <si>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</si>
  <si>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</si>
  <si>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</si>
  <si>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</si>
  <si>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</si>
  <si>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</si>
  <si>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</si>
  <si>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</si>
  <si>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</si>
  <si>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</si>
  <si>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</si>
  <si>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</si>
  <si>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</si>
  <si>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</si>
  <si>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</si>
  <si>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</si>
  <si>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</si>
  <si>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</si>
  <si>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</si>
  <si>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</si>
  <si>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</si>
  <si>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ФЗЦ 11 ОКТОМВРИ АД КУМАНОВО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</si>
</sst>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5" fillId="0" borderId="0" xfId="3" applyAlignment="1" applyProtection="1">
      <alignment horizontal="left" vertical="center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Alignment="1" applyProtection="1">
      <alignment horizontal="left" vertical="center" indent="2"/>
    </xf>
    <xf numFmtId="0" fontId="3" fillId="0" borderId="25" xfId="3" applyFont="1" applyBorder="1" applyAlignment="1" applyProtection="1">
      <alignment horizontal="left" vertical="center"/>
      <protection locked="0"/>
    </xf>
    <xf numFmtId="0" fontId="3" fillId="0" borderId="26" xfId="3" applyFont="1" applyBorder="1" applyAlignment="1" applyProtection="1">
      <alignment horizontal="left" vertical="center"/>
      <protection locked="0"/>
    </xf>
    <xf numFmtId="0" fontId="3" fillId="0" borderId="27" xfId="3" applyFont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left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7" workbookViewId="0">
      <selection activeCell="C23" sqref="C23"/>
    </sheetView>
  </sheetViews>
  <sheetFormatPr defaultColWidth="9.109375" defaultRowHeight="13.2" x14ac:dyDescent="0.25"/>
  <cols>
    <col min="1" max="1" width="9.109375" style="47"/>
    <col min="2" max="2" width="17.6640625" style="47" customWidth="1"/>
    <col min="3" max="3" width="16.44140625" style="47" customWidth="1"/>
    <col min="4" max="9" width="9.109375" style="47"/>
    <col min="10" max="17" width="9.109375" style="52"/>
    <col min="18" max="249" width="9.109375" style="47"/>
    <col min="250" max="250" width="12.44140625" style="47" customWidth="1"/>
    <col min="251" max="251" width="23.44140625" style="47" customWidth="1"/>
    <col min="252" max="252" width="21.33203125" style="47" customWidth="1"/>
    <col min="253" max="253" width="22.109375" style="47" customWidth="1"/>
    <col min="254" max="16384" width="9.109375" style="47"/>
  </cols>
  <sheetData>
    <row r="1" spans="1:250" ht="19.5" customHeight="1" thickTop="1" x14ac:dyDescent="0.25">
      <c r="A1" s="94"/>
      <c r="B1" s="95"/>
      <c r="C1" s="95"/>
      <c r="D1" s="95"/>
      <c r="E1" s="95"/>
      <c r="F1" s="95"/>
      <c r="G1" s="95"/>
      <c r="H1" s="96"/>
      <c r="I1" s="97"/>
      <c r="J1" s="97"/>
      <c r="K1" s="97"/>
      <c r="L1" s="97"/>
      <c r="M1" s="97"/>
      <c r="N1" s="97"/>
      <c r="O1" s="97"/>
      <c r="P1" s="97"/>
      <c r="Q1" s="97"/>
      <c r="R1" s="97"/>
      <c r="IP1" s="48"/>
    </row>
    <row r="2" spans="1:250" ht="19.5" customHeight="1" x14ac:dyDescent="0.25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5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5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5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5">
      <c r="A6" s="53"/>
      <c r="B6" s="54"/>
      <c r="C6" s="54"/>
      <c r="D6" s="54"/>
      <c r="E6" s="54"/>
      <c r="F6" s="54"/>
      <c r="G6" s="54"/>
      <c r="H6" s="55"/>
      <c r="J6" s="89"/>
      <c r="K6" s="89"/>
      <c r="L6" s="89"/>
      <c r="M6" s="89"/>
      <c r="N6" s="89"/>
      <c r="O6" s="89"/>
      <c r="P6" s="89"/>
      <c r="Q6" s="8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5">
      <c r="A7" s="53"/>
      <c r="B7" s="54"/>
      <c r="C7" s="54"/>
      <c r="D7" s="54"/>
      <c r="E7" s="54"/>
      <c r="F7" s="54"/>
      <c r="G7" s="54"/>
      <c r="H7" s="55"/>
      <c r="J7" s="89"/>
      <c r="K7" s="89"/>
      <c r="L7" s="89"/>
      <c r="M7" s="89"/>
      <c r="N7" s="89"/>
      <c r="O7" s="89"/>
      <c r="P7" s="89"/>
      <c r="Q7" s="8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5">
      <c r="A8" s="53"/>
      <c r="B8" s="54"/>
      <c r="C8" s="54"/>
      <c r="D8" s="54"/>
      <c r="E8" s="54"/>
      <c r="F8" s="54"/>
      <c r="G8" s="54"/>
      <c r="H8" s="55"/>
      <c r="I8" s="52"/>
      <c r="J8" s="89"/>
      <c r="K8" s="89"/>
      <c r="L8" s="89"/>
      <c r="M8" s="89"/>
      <c r="N8" s="89"/>
      <c r="O8" s="89"/>
      <c r="P8" s="8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5">
      <c r="A9" s="98" t="s">
        <v>92</v>
      </c>
      <c r="B9" s="99"/>
      <c r="C9" s="99"/>
      <c r="D9" s="99"/>
      <c r="E9" s="99"/>
      <c r="F9" s="99"/>
      <c r="G9" s="99"/>
      <c r="H9" s="100"/>
      <c r="I9" s="60"/>
      <c r="J9" s="89"/>
      <c r="K9" s="89"/>
      <c r="L9" s="89"/>
      <c r="M9" s="89"/>
      <c r="N9" s="89"/>
      <c r="O9" s="89"/>
      <c r="P9" s="89"/>
      <c r="Q9" s="8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5">
      <c r="A10" s="98"/>
      <c r="B10" s="99"/>
      <c r="C10" s="99"/>
      <c r="D10" s="99"/>
      <c r="E10" s="99"/>
      <c r="F10" s="99"/>
      <c r="G10" s="99"/>
      <c r="H10" s="100"/>
      <c r="J10" s="89"/>
      <c r="K10" s="89"/>
      <c r="L10" s="89"/>
      <c r="M10" s="89"/>
      <c r="N10" s="89"/>
      <c r="O10" s="89"/>
      <c r="P10" s="89"/>
      <c r="Q10" s="8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5">
      <c r="A11" s="49"/>
      <c r="B11" s="50"/>
      <c r="C11" s="50"/>
      <c r="D11" s="50"/>
      <c r="E11" s="50"/>
      <c r="F11" s="50"/>
      <c r="G11" s="50"/>
      <c r="H11" s="51"/>
      <c r="J11" s="89"/>
      <c r="K11" s="89"/>
      <c r="L11" s="89"/>
      <c r="M11" s="89"/>
      <c r="N11" s="89"/>
      <c r="O11" s="89"/>
      <c r="P11" s="89"/>
      <c r="Q11" s="8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5">
      <c r="A12" s="49"/>
      <c r="B12" s="50"/>
      <c r="C12" s="50"/>
      <c r="D12" s="50"/>
      <c r="E12" s="50"/>
      <c r="F12" s="50"/>
      <c r="G12" s="50"/>
      <c r="H12" s="51"/>
      <c r="J12" s="89"/>
      <c r="K12" s="89"/>
      <c r="L12" s="89"/>
      <c r="M12" s="89"/>
      <c r="N12" s="89"/>
      <c r="O12" s="89"/>
      <c r="P12" s="89"/>
      <c r="Q12" s="8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5">
      <c r="A13" s="49"/>
      <c r="B13" s="50"/>
      <c r="C13" s="50"/>
      <c r="D13" s="50"/>
      <c r="E13" s="50"/>
      <c r="F13" s="50"/>
      <c r="G13" s="50"/>
      <c r="H13" s="51"/>
      <c r="J13" s="89"/>
      <c r="K13" s="89"/>
      <c r="L13" s="89"/>
      <c r="M13" s="89"/>
      <c r="N13" s="89"/>
      <c r="O13" s="89"/>
      <c r="P13" s="89"/>
      <c r="Q13" s="8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5">
      <c r="A14" s="49"/>
      <c r="B14" s="50"/>
      <c r="C14" s="50"/>
      <c r="D14" s="50"/>
      <c r="E14" s="50"/>
      <c r="F14" s="50"/>
      <c r="G14" s="50"/>
      <c r="H14" s="51"/>
      <c r="J14" s="89"/>
      <c r="K14" s="89"/>
      <c r="L14" s="89"/>
      <c r="M14" s="89"/>
      <c r="N14" s="89"/>
      <c r="O14" s="89"/>
      <c r="P14" s="89"/>
      <c r="Q14" s="8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5">
      <c r="A15" s="53"/>
      <c r="B15" s="54"/>
      <c r="C15" s="54"/>
      <c r="D15" s="54"/>
      <c r="E15" s="54"/>
      <c r="F15" s="54"/>
      <c r="G15" s="54"/>
      <c r="H15" s="55"/>
      <c r="J15" s="89"/>
      <c r="K15" s="89"/>
      <c r="L15" s="89"/>
      <c r="M15" s="89"/>
      <c r="N15" s="89"/>
      <c r="O15" s="89"/>
      <c r="P15" s="89"/>
      <c r="Q15" s="8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5">
      <c r="A16" s="53"/>
      <c r="B16" s="54"/>
      <c r="C16" s="54"/>
      <c r="D16" s="54"/>
      <c r="E16" s="54"/>
      <c r="F16" s="54"/>
      <c r="G16" s="54"/>
      <c r="H16" s="55"/>
      <c r="I16" s="47"/>
      <c r="J16" s="89"/>
      <c r="K16" s="89"/>
      <c r="L16" s="89"/>
      <c r="M16" s="89"/>
      <c r="N16" s="89"/>
      <c r="O16" s="89"/>
      <c r="P16" s="89"/>
      <c r="Q16" s="8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3">
      <c r="A17" s="53"/>
      <c r="B17" s="54"/>
      <c r="C17" s="54"/>
      <c r="D17" s="54"/>
      <c r="E17" s="54"/>
      <c r="F17" s="54"/>
      <c r="G17" s="54"/>
      <c r="H17" s="55"/>
      <c r="I17" s="47"/>
      <c r="J17" s="90"/>
      <c r="K17" s="90"/>
      <c r="L17" s="90"/>
      <c r="M17" s="90"/>
      <c r="N17" s="90"/>
      <c r="O17" s="90"/>
      <c r="P17" s="90"/>
      <c r="Q17" s="90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5">
      <c r="A18" s="53"/>
      <c r="B18" s="62" t="s">
        <v>93</v>
      </c>
      <c r="C18" s="91" t="s">
        <v>139</v>
      </c>
      <c r="D18" s="92"/>
      <c r="E18" s="92"/>
      <c r="F18" s="92"/>
      <c r="G18" s="93"/>
      <c r="H18" s="55"/>
      <c r="I18" s="47"/>
      <c r="J18" s="84"/>
      <c r="K18" s="84"/>
      <c r="L18" s="84"/>
      <c r="M18" s="84"/>
      <c r="N18" s="84"/>
      <c r="O18" s="84"/>
      <c r="P18" s="84"/>
      <c r="Q18" s="84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5">
      <c r="A19" s="49"/>
      <c r="B19" s="63" t="s">
        <v>94</v>
      </c>
      <c r="C19" s="86">
        <v>4028201</v>
      </c>
      <c r="D19" s="87"/>
      <c r="E19" s="87"/>
      <c r="F19" s="87"/>
      <c r="G19" s="88"/>
      <c r="H19" s="51"/>
      <c r="I19" s="47"/>
      <c r="J19" s="85"/>
      <c r="K19" s="85"/>
      <c r="L19" s="85"/>
      <c r="M19" s="85"/>
      <c r="N19" s="85"/>
      <c r="O19" s="85"/>
      <c r="P19" s="85"/>
      <c r="Q19" s="85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5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5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85"/>
      <c r="K21" s="85"/>
      <c r="L21" s="85"/>
      <c r="M21" s="85"/>
      <c r="N21" s="85"/>
      <c r="O21" s="85"/>
      <c r="P21" s="85"/>
      <c r="Q21" s="85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5">
      <c r="A22" s="49"/>
      <c r="B22" s="69" t="s">
        <v>97</v>
      </c>
      <c r="C22" s="20" t="s">
        <v>88</v>
      </c>
      <c r="D22" s="67"/>
      <c r="E22" s="67"/>
      <c r="F22" s="67"/>
      <c r="G22" s="68"/>
      <c r="H22" s="51"/>
      <c r="J22" s="85"/>
      <c r="K22" s="85"/>
      <c r="L22" s="85"/>
      <c r="M22" s="85"/>
      <c r="N22" s="85"/>
      <c r="O22" s="85"/>
      <c r="P22" s="85"/>
      <c r="Q22" s="85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5">
      <c r="A23" s="49"/>
      <c r="B23" s="70" t="s">
        <v>98</v>
      </c>
      <c r="C23" s="21">
        <v>2023</v>
      </c>
      <c r="D23" s="67"/>
      <c r="E23" s="67"/>
      <c r="F23" s="67"/>
      <c r="G23" s="68"/>
      <c r="H23" s="51"/>
      <c r="J23" s="85"/>
      <c r="K23" s="85"/>
      <c r="L23" s="85"/>
      <c r="M23" s="85"/>
      <c r="N23" s="85"/>
      <c r="O23" s="85"/>
      <c r="P23" s="85"/>
      <c r="Q23" s="85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3">
      <c r="A24" s="49"/>
      <c r="B24" s="71"/>
      <c r="C24" s="72"/>
      <c r="D24" s="73"/>
      <c r="E24" s="73"/>
      <c r="F24" s="73"/>
      <c r="G24" s="74"/>
      <c r="H24" s="51"/>
      <c r="J24" s="85"/>
      <c r="K24" s="85"/>
      <c r="L24" s="85"/>
      <c r="M24" s="85"/>
      <c r="N24" s="85"/>
      <c r="O24" s="85"/>
      <c r="P24" s="85"/>
      <c r="Q24" s="85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5">
      <c r="A25" s="49"/>
      <c r="B25" s="50"/>
      <c r="C25" s="50"/>
      <c r="D25" s="50"/>
      <c r="E25" s="50"/>
      <c r="F25" s="50"/>
      <c r="G25" s="50"/>
      <c r="H25" s="51"/>
      <c r="J25" s="84"/>
      <c r="K25" s="84"/>
      <c r="L25" s="84"/>
      <c r="M25" s="84"/>
      <c r="N25" s="84"/>
      <c r="O25" s="84"/>
      <c r="P25" s="84"/>
      <c r="Q25" s="84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5">
      <c r="A26" s="49"/>
      <c r="B26" s="50"/>
      <c r="C26" s="50"/>
      <c r="D26" s="50"/>
      <c r="E26" s="50"/>
      <c r="F26" s="50"/>
      <c r="G26" s="50"/>
      <c r="H26" s="51"/>
      <c r="J26" s="85"/>
      <c r="K26" s="85"/>
      <c r="L26" s="85"/>
      <c r="M26" s="85"/>
      <c r="N26" s="85"/>
      <c r="O26" s="85"/>
      <c r="P26" s="85"/>
      <c r="Q26" s="85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5">
      <c r="A27" s="49"/>
      <c r="B27" s="75" t="s">
        <v>99</v>
      </c>
      <c r="C27" s="52"/>
      <c r="D27" s="52"/>
      <c r="E27" s="52"/>
      <c r="F27" s="52"/>
      <c r="G27" s="52"/>
      <c r="H27" s="51"/>
      <c r="J27" s="85"/>
      <c r="K27" s="85"/>
      <c r="L27" s="85"/>
      <c r="M27" s="85"/>
      <c r="N27" s="85"/>
      <c r="O27" s="85"/>
      <c r="P27" s="85"/>
      <c r="Q27" s="85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5">
      <c r="A28" s="49"/>
      <c r="B28" s="80"/>
      <c r="C28" s="80"/>
      <c r="D28" s="80"/>
      <c r="E28" s="80"/>
      <c r="F28" s="80"/>
      <c r="G28" s="80"/>
      <c r="H28" s="81"/>
      <c r="J28" s="85"/>
      <c r="K28" s="85"/>
      <c r="L28" s="85"/>
      <c r="M28" s="85"/>
      <c r="N28" s="85"/>
      <c r="O28" s="85"/>
      <c r="P28" s="85"/>
      <c r="Q28" s="85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5">
      <c r="A29" s="49"/>
      <c r="B29" s="80"/>
      <c r="C29" s="80"/>
      <c r="D29" s="80"/>
      <c r="E29" s="80"/>
      <c r="F29" s="80"/>
      <c r="G29" s="80"/>
      <c r="H29" s="81"/>
      <c r="J29" s="85"/>
      <c r="K29" s="85"/>
      <c r="L29" s="85"/>
      <c r="M29" s="85"/>
      <c r="N29" s="85"/>
      <c r="O29" s="85"/>
      <c r="P29" s="85"/>
      <c r="Q29" s="85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5">
      <c r="A30" s="49"/>
      <c r="B30" s="82" t="s">
        <v>100</v>
      </c>
      <c r="C30" s="82"/>
      <c r="D30" s="82"/>
      <c r="E30" s="82"/>
      <c r="F30" s="82"/>
      <c r="G30" s="82"/>
      <c r="H30" s="83"/>
      <c r="J30" s="79"/>
      <c r="K30" s="79"/>
      <c r="L30" s="79"/>
      <c r="M30" s="79"/>
      <c r="N30" s="79"/>
      <c r="O30" s="79"/>
      <c r="P30" s="79"/>
      <c r="Q30" s="79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5">
      <c r="A31" s="49"/>
      <c r="B31" s="80"/>
      <c r="C31" s="80"/>
      <c r="D31" s="80"/>
      <c r="E31" s="80"/>
      <c r="F31" s="80"/>
      <c r="G31" s="80"/>
      <c r="H31" s="81"/>
      <c r="J31" s="79"/>
      <c r="K31" s="79"/>
      <c r="L31" s="79"/>
      <c r="M31" s="79"/>
      <c r="N31" s="79"/>
      <c r="O31" s="79"/>
      <c r="P31" s="79"/>
      <c r="Q31" s="79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5">
      <c r="A32" s="49"/>
      <c r="B32" s="80"/>
      <c r="C32" s="80"/>
      <c r="D32" s="80"/>
      <c r="E32" s="80"/>
      <c r="F32" s="80"/>
      <c r="G32" s="80"/>
      <c r="H32" s="81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3">
      <c r="A33" s="76"/>
      <c r="B33" s="77"/>
      <c r="C33" s="77"/>
      <c r="D33" s="77"/>
      <c r="E33" s="77"/>
      <c r="F33" s="77"/>
      <c r="G33" s="77"/>
      <c r="H33" s="78"/>
      <c r="J33" s="79"/>
      <c r="K33" s="79"/>
      <c r="L33" s="79"/>
      <c r="M33" s="79"/>
      <c r="N33" s="79"/>
      <c r="O33" s="79"/>
      <c r="P33" s="79"/>
      <c r="Q33" s="79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5">
      <c r="J34" s="79"/>
      <c r="K34" s="79"/>
      <c r="L34" s="79"/>
      <c r="M34" s="79"/>
      <c r="N34" s="79"/>
      <c r="O34" s="79"/>
      <c r="P34" s="79"/>
      <c r="Q34" s="79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5">
      <c r="J35" s="79"/>
      <c r="K35" s="79"/>
      <c r="L35" s="79"/>
      <c r="M35" s="79"/>
      <c r="N35" s="79"/>
      <c r="O35" s="79"/>
      <c r="P35" s="79"/>
      <c r="Q35" s="79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5">
      <c r="J36" s="79"/>
      <c r="K36" s="79"/>
      <c r="L36" s="79"/>
      <c r="M36" s="79"/>
      <c r="N36" s="79"/>
      <c r="O36" s="79"/>
      <c r="P36" s="79"/>
      <c r="Q36" s="79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5">
      <c r="J37" s="79"/>
      <c r="K37" s="79"/>
      <c r="L37" s="79"/>
      <c r="M37" s="79"/>
      <c r="N37" s="79"/>
      <c r="O37" s="79"/>
      <c r="P37" s="79"/>
      <c r="Q37" s="79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5">
      <c r="J38" s="79"/>
      <c r="K38" s="79"/>
      <c r="L38" s="79"/>
      <c r="M38" s="79"/>
      <c r="N38" s="79"/>
      <c r="O38" s="79"/>
      <c r="P38" s="79"/>
      <c r="Q38" s="79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5">
      <c r="J39" s="79"/>
      <c r="K39" s="79"/>
      <c r="L39" s="79"/>
      <c r="M39" s="79"/>
      <c r="N39" s="79"/>
      <c r="O39" s="79"/>
      <c r="P39" s="79"/>
      <c r="Q39" s="79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5">
      <c r="J40" s="79"/>
      <c r="K40" s="79"/>
      <c r="L40" s="79"/>
      <c r="M40" s="79"/>
      <c r="N40" s="79"/>
      <c r="O40" s="79"/>
      <c r="P40" s="79"/>
      <c r="Q40" s="79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5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5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5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5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5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5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5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5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5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5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5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5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5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5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5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5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5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5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5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5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5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5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5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5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5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5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5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5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5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5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5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5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5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5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5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5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5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5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5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5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5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5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5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5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5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5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5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5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5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5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5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5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5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5">
      <c r="IM94" s="59"/>
      <c r="IN94" s="59"/>
      <c r="IO94" s="59"/>
      <c r="IP94" s="59"/>
      <c r="IT94" s="59"/>
      <c r="IU94" s="59"/>
    </row>
    <row r="95" spans="21:255" x14ac:dyDescent="0.25">
      <c r="IM95" s="59"/>
      <c r="IN95" s="59"/>
      <c r="IO95" s="59"/>
      <c r="IP95" s="59"/>
      <c r="IT95" s="59"/>
      <c r="IU95" s="59"/>
    </row>
    <row r="96" spans="21:255" x14ac:dyDescent="0.25">
      <c r="IM96" s="59"/>
      <c r="IN96" s="59"/>
      <c r="IO96" s="59"/>
      <c r="IP96" s="59"/>
      <c r="IT96" s="59"/>
      <c r="IU96" s="59"/>
    </row>
    <row r="97" spans="247:255" x14ac:dyDescent="0.25">
      <c r="IM97" s="59"/>
      <c r="IN97" s="59"/>
      <c r="IO97" s="59"/>
      <c r="IP97" s="59"/>
      <c r="IT97" s="59"/>
      <c r="IU97" s="59"/>
    </row>
    <row r="98" spans="247:255" x14ac:dyDescent="0.25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25" zoomScale="120" zoomScaleNormal="120" workbookViewId="0">
      <selection activeCell="D18" sqref="D18"/>
    </sheetView>
  </sheetViews>
  <sheetFormatPr defaultColWidth="9.109375" defaultRowHeight="13.2" x14ac:dyDescent="0.25"/>
  <cols>
    <col min="1" max="1" width="4.5546875" style="35" customWidth="1"/>
    <col min="2" max="2" width="61.6640625" style="35" customWidth="1"/>
    <col min="3" max="4" width="14.88671875" style="35" customWidth="1"/>
    <col min="5" max="5" width="9.5546875" style="35" bestFit="1" customWidth="1"/>
    <col min="6" max="16384" width="9.109375" style="35"/>
  </cols>
  <sheetData>
    <row r="1" spans="1:7" ht="14.25" customHeight="1" x14ac:dyDescent="0.25">
      <c r="A1" s="37"/>
      <c r="B1" s="38" t="s">
        <v>93</v>
      </c>
      <c r="C1" s="101" t="str">
        <f>'ФИ-Почетна'!$C$18</f>
        <v>ФЗЦ 11 ОКТОМВРИ АД КУМАНОВО</v>
      </c>
      <c r="D1" s="101"/>
      <c r="E1" s="101"/>
    </row>
    <row r="2" spans="1:7" ht="12.75" customHeight="1" x14ac:dyDescent="0.25">
      <c r="A2" s="37"/>
      <c r="B2" s="38" t="s">
        <v>101</v>
      </c>
      <c r="C2" s="32" t="str">
        <f>'ФИ-Почетна'!$C$22</f>
        <v>01.01 - 31.03</v>
      </c>
      <c r="D2" s="39"/>
      <c r="E2" s="40"/>
    </row>
    <row r="3" spans="1:7" ht="14.25" customHeight="1" x14ac:dyDescent="0.25">
      <c r="A3" s="37"/>
      <c r="B3" s="33" t="s">
        <v>98</v>
      </c>
      <c r="C3" s="34">
        <f>'ФИ-Почетна'!$C$23</f>
        <v>2023</v>
      </c>
      <c r="D3" s="41"/>
      <c r="E3" s="42"/>
    </row>
    <row r="4" spans="1:7" x14ac:dyDescent="0.25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5">
      <c r="A5" s="37"/>
      <c r="B5" s="33"/>
      <c r="C5" s="34"/>
      <c r="D5" s="41"/>
      <c r="E5" s="42"/>
    </row>
    <row r="6" spans="1:7" ht="21.75" customHeight="1" x14ac:dyDescent="0.25">
      <c r="A6" s="37"/>
      <c r="B6" s="105" t="s">
        <v>19</v>
      </c>
      <c r="C6" s="105"/>
      <c r="D6" s="105"/>
      <c r="E6" s="43"/>
    </row>
    <row r="7" spans="1:7" ht="12.75" customHeight="1" x14ac:dyDescent="0.25">
      <c r="A7" s="37"/>
      <c r="B7" s="106" t="s">
        <v>138</v>
      </c>
      <c r="C7" s="106"/>
      <c r="D7" s="106"/>
      <c r="E7" s="43"/>
    </row>
    <row r="8" spans="1:7" ht="13.8" thickBot="1" x14ac:dyDescent="0.3">
      <c r="A8" s="37"/>
      <c r="B8" s="37"/>
      <c r="C8" s="102" t="s">
        <v>24</v>
      </c>
      <c r="D8" s="102"/>
      <c r="E8" s="102"/>
    </row>
    <row r="9" spans="1:7" ht="30" customHeight="1" thickTop="1" thickBot="1" x14ac:dyDescent="0.3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3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4" thickTop="1" thickBot="1" x14ac:dyDescent="0.3">
      <c r="A11" s="13">
        <v>1</v>
      </c>
      <c r="B11" s="46" t="s">
        <v>44</v>
      </c>
      <c r="C11" s="15">
        <f>C12+C18+C19</f>
        <v>215985</v>
      </c>
      <c r="D11" s="15">
        <f>D12+D18+D19</f>
        <v>55707</v>
      </c>
      <c r="E11" s="15">
        <f>IF(C11&lt;=0,0,D11/C11*100)</f>
        <v>25.792068893673171</v>
      </c>
      <c r="G11" s="36"/>
    </row>
    <row r="12" spans="1:7" ht="14.4" thickTop="1" thickBot="1" x14ac:dyDescent="0.3">
      <c r="A12" s="13">
        <v>2</v>
      </c>
      <c r="B12" s="24" t="s">
        <v>0</v>
      </c>
      <c r="C12" s="15">
        <f>SUM(C13:C14)</f>
        <v>215121</v>
      </c>
      <c r="D12" s="15">
        <f>SUM(D13:D14)</f>
        <v>52668</v>
      </c>
      <c r="E12" s="15">
        <f t="shared" ref="E12:E49" si="0">IF(C12&lt;=0,0,D12/C12*100)</f>
        <v>24.482965400867418</v>
      </c>
      <c r="G12" s="36"/>
    </row>
    <row r="13" spans="1:7" ht="14.4" thickTop="1" thickBot="1" x14ac:dyDescent="0.3">
      <c r="A13" s="13" t="s">
        <v>45</v>
      </c>
      <c r="B13" s="22" t="s">
        <v>12</v>
      </c>
      <c r="C13" s="17">
        <v>54017</v>
      </c>
      <c r="D13" s="17">
        <v>6647</v>
      </c>
      <c r="E13" s="16">
        <f t="shared" si="0"/>
        <v>12.305385341651702</v>
      </c>
      <c r="G13" s="36"/>
    </row>
    <row r="14" spans="1:7" ht="14.4" thickTop="1" thickBot="1" x14ac:dyDescent="0.3">
      <c r="A14" s="13" t="s">
        <v>46</v>
      </c>
      <c r="B14" s="22" t="s">
        <v>13</v>
      </c>
      <c r="C14" s="17">
        <v>161104</v>
      </c>
      <c r="D14" s="17">
        <v>46021</v>
      </c>
      <c r="E14" s="16">
        <f t="shared" si="0"/>
        <v>28.566019465686761</v>
      </c>
      <c r="G14" s="36"/>
    </row>
    <row r="15" spans="1:7" ht="14.4" thickTop="1" thickBot="1" x14ac:dyDescent="0.3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.6" thickTop="1" thickBot="1" x14ac:dyDescent="0.3">
      <c r="A16" s="13">
        <v>4</v>
      </c>
      <c r="B16" s="22" t="s">
        <v>59</v>
      </c>
      <c r="C16" s="17">
        <v>349375</v>
      </c>
      <c r="D16" s="17">
        <v>207357</v>
      </c>
      <c r="E16" s="16">
        <f t="shared" si="0"/>
        <v>59.35084078711985</v>
      </c>
      <c r="G16" s="36"/>
    </row>
    <row r="17" spans="1:7" ht="27.6" thickTop="1" thickBot="1" x14ac:dyDescent="0.3">
      <c r="A17" s="13">
        <v>5</v>
      </c>
      <c r="B17" s="22" t="s">
        <v>60</v>
      </c>
      <c r="C17" s="17">
        <v>239329</v>
      </c>
      <c r="D17" s="17">
        <v>204165</v>
      </c>
      <c r="E17" s="16">
        <f t="shared" si="0"/>
        <v>85.307254866731569</v>
      </c>
      <c r="G17" s="36"/>
    </row>
    <row r="18" spans="1:7" ht="14.4" thickTop="1" thickBot="1" x14ac:dyDescent="0.3">
      <c r="A18" s="13">
        <v>6</v>
      </c>
      <c r="B18" s="22" t="s">
        <v>61</v>
      </c>
      <c r="C18" s="17">
        <v>0</v>
      </c>
      <c r="D18" s="17">
        <v>0</v>
      </c>
      <c r="E18" s="16">
        <f t="shared" si="0"/>
        <v>0</v>
      </c>
      <c r="G18" s="36"/>
    </row>
    <row r="19" spans="1:7" ht="14.4" thickTop="1" thickBot="1" x14ac:dyDescent="0.3">
      <c r="A19" s="13">
        <v>7</v>
      </c>
      <c r="B19" s="23" t="s">
        <v>1</v>
      </c>
      <c r="C19" s="17">
        <v>864</v>
      </c>
      <c r="D19" s="17">
        <v>3039</v>
      </c>
      <c r="E19" s="16">
        <f t="shared" si="0"/>
        <v>351.73611111111114</v>
      </c>
      <c r="G19" s="36"/>
    </row>
    <row r="20" spans="1:7" ht="14.4" thickTop="1" thickBot="1" x14ac:dyDescent="0.3">
      <c r="A20" s="13">
        <v>8</v>
      </c>
      <c r="B20" s="24" t="s">
        <v>47</v>
      </c>
      <c r="C20" s="15">
        <f>SUM(C21:C31)</f>
        <v>131627</v>
      </c>
      <c r="D20" s="15">
        <f>SUM(D21:D31)</f>
        <v>67949</v>
      </c>
      <c r="E20" s="15">
        <f t="shared" si="0"/>
        <v>51.622387504083513</v>
      </c>
      <c r="G20" s="36"/>
    </row>
    <row r="21" spans="1:7" ht="14.4" thickTop="1" thickBot="1" x14ac:dyDescent="0.3">
      <c r="A21" s="13">
        <v>9</v>
      </c>
      <c r="B21" s="23" t="s">
        <v>48</v>
      </c>
      <c r="C21" s="17">
        <v>0</v>
      </c>
      <c r="D21" s="17">
        <v>0</v>
      </c>
      <c r="E21" s="16">
        <f t="shared" si="0"/>
        <v>0</v>
      </c>
      <c r="G21" s="36"/>
    </row>
    <row r="22" spans="1:7" ht="14.4" thickTop="1" thickBot="1" x14ac:dyDescent="0.3">
      <c r="A22" s="13">
        <v>10</v>
      </c>
      <c r="B22" s="23" t="s">
        <v>64</v>
      </c>
      <c r="C22" s="17">
        <v>88744</v>
      </c>
      <c r="D22" s="17">
        <v>41283</v>
      </c>
      <c r="E22" s="16">
        <f t="shared" si="0"/>
        <v>46.519201298115931</v>
      </c>
      <c r="G22" s="36"/>
    </row>
    <row r="23" spans="1:7" ht="27.6" thickTop="1" thickBot="1" x14ac:dyDescent="0.3">
      <c r="A23" s="13">
        <v>11</v>
      </c>
      <c r="B23" s="23" t="s">
        <v>65</v>
      </c>
      <c r="C23" s="17">
        <v>814</v>
      </c>
      <c r="D23" s="17">
        <v>589</v>
      </c>
      <c r="E23" s="16">
        <f t="shared" si="0"/>
        <v>72.35872235872236</v>
      </c>
      <c r="G23" s="36"/>
    </row>
    <row r="24" spans="1:7" ht="14.4" thickTop="1" thickBot="1" x14ac:dyDescent="0.3">
      <c r="A24" s="13">
        <v>12</v>
      </c>
      <c r="B24" s="23" t="s">
        <v>66</v>
      </c>
      <c r="C24" s="17">
        <v>12410</v>
      </c>
      <c r="D24" s="17">
        <v>4781</v>
      </c>
      <c r="E24" s="16">
        <f t="shared" si="0"/>
        <v>38.525382755842067</v>
      </c>
      <c r="G24" s="36"/>
    </row>
    <row r="25" spans="1:7" ht="14.4" thickTop="1" thickBot="1" x14ac:dyDescent="0.3">
      <c r="A25" s="13">
        <v>13</v>
      </c>
      <c r="B25" s="23" t="s">
        <v>67</v>
      </c>
      <c r="C25" s="17">
        <v>1751</v>
      </c>
      <c r="D25" s="17">
        <v>1400</v>
      </c>
      <c r="E25" s="16">
        <f t="shared" si="0"/>
        <v>79.954311821816106</v>
      </c>
      <c r="G25" s="36"/>
    </row>
    <row r="26" spans="1:7" ht="14.4" thickTop="1" thickBot="1" x14ac:dyDescent="0.3">
      <c r="A26" s="13">
        <v>14</v>
      </c>
      <c r="B26" s="23" t="s">
        <v>2</v>
      </c>
      <c r="C26" s="17">
        <v>25411</v>
      </c>
      <c r="D26" s="17">
        <v>19671</v>
      </c>
      <c r="E26" s="16">
        <f t="shared" si="0"/>
        <v>77.411357286214638</v>
      </c>
      <c r="G26" s="36"/>
    </row>
    <row r="27" spans="1:7" ht="14.4" thickTop="1" thickBot="1" x14ac:dyDescent="0.3">
      <c r="A27" s="13">
        <v>15</v>
      </c>
      <c r="B27" s="22" t="s">
        <v>68</v>
      </c>
      <c r="C27" s="17">
        <v>0</v>
      </c>
      <c r="D27" s="17"/>
      <c r="E27" s="16">
        <f t="shared" si="0"/>
        <v>0</v>
      </c>
      <c r="G27" s="36"/>
    </row>
    <row r="28" spans="1:7" ht="14.4" thickTop="1" thickBot="1" x14ac:dyDescent="0.3">
      <c r="A28" s="13">
        <v>16</v>
      </c>
      <c r="B28" s="23" t="s">
        <v>69</v>
      </c>
      <c r="C28" s="17">
        <v>0</v>
      </c>
      <c r="D28" s="17">
        <v>0</v>
      </c>
      <c r="E28" s="16">
        <f t="shared" si="0"/>
        <v>0</v>
      </c>
      <c r="G28" s="36"/>
    </row>
    <row r="29" spans="1:7" ht="14.4" thickTop="1" thickBot="1" x14ac:dyDescent="0.3">
      <c r="A29" s="13">
        <v>17</v>
      </c>
      <c r="B29" s="22" t="s">
        <v>70</v>
      </c>
      <c r="C29" s="17">
        <v>0</v>
      </c>
      <c r="D29" s="17">
        <v>0</v>
      </c>
      <c r="E29" s="16">
        <f t="shared" si="0"/>
        <v>0</v>
      </c>
      <c r="G29" s="36"/>
    </row>
    <row r="30" spans="1:7" ht="14.4" thickTop="1" thickBot="1" x14ac:dyDescent="0.3">
      <c r="A30" s="13">
        <v>18</v>
      </c>
      <c r="B30" s="23" t="s">
        <v>49</v>
      </c>
      <c r="C30" s="17">
        <v>0</v>
      </c>
      <c r="D30" s="17">
        <v>0</v>
      </c>
      <c r="E30" s="16">
        <f t="shared" si="0"/>
        <v>0</v>
      </c>
      <c r="G30" s="36"/>
    </row>
    <row r="31" spans="1:7" ht="14.4" thickTop="1" thickBot="1" x14ac:dyDescent="0.3">
      <c r="A31" s="13">
        <v>19</v>
      </c>
      <c r="B31" s="22" t="s">
        <v>71</v>
      </c>
      <c r="C31" s="17">
        <v>2497</v>
      </c>
      <c r="D31" s="17">
        <v>225</v>
      </c>
      <c r="E31" s="16">
        <f t="shared" si="0"/>
        <v>9.0108129755706852</v>
      </c>
      <c r="G31" s="36"/>
    </row>
    <row r="32" spans="1:7" ht="14.4" thickTop="1" thickBot="1" x14ac:dyDescent="0.3">
      <c r="A32" s="13">
        <v>20</v>
      </c>
      <c r="B32" s="24" t="s">
        <v>38</v>
      </c>
      <c r="C32" s="19">
        <f>C11-C20-C16+C17</f>
        <v>-25688</v>
      </c>
      <c r="D32" s="19">
        <f>D11-D20-D16+D17</f>
        <v>-15434</v>
      </c>
      <c r="E32" s="19">
        <f t="shared" si="0"/>
        <v>0</v>
      </c>
      <c r="G32" s="36"/>
    </row>
    <row r="33" spans="1:7" ht="14.4" thickTop="1" thickBot="1" x14ac:dyDescent="0.3">
      <c r="A33" s="13">
        <v>21</v>
      </c>
      <c r="B33" s="25" t="s">
        <v>3</v>
      </c>
      <c r="C33" s="19">
        <f>C34+C35+C36</f>
        <v>4</v>
      </c>
      <c r="D33" s="19">
        <f>D34+D35+D36</f>
        <v>58</v>
      </c>
      <c r="E33" s="15">
        <f t="shared" si="0"/>
        <v>1450</v>
      </c>
      <c r="G33" s="36"/>
    </row>
    <row r="34" spans="1:7" ht="14.4" thickTop="1" thickBot="1" x14ac:dyDescent="0.3">
      <c r="A34" s="13" t="s">
        <v>79</v>
      </c>
      <c r="B34" s="22" t="s">
        <v>50</v>
      </c>
      <c r="C34" s="17">
        <v>4</v>
      </c>
      <c r="D34" s="17">
        <v>58</v>
      </c>
      <c r="E34" s="16">
        <f t="shared" si="0"/>
        <v>1450</v>
      </c>
      <c r="G34" s="36"/>
    </row>
    <row r="35" spans="1:7" ht="14.4" thickTop="1" thickBot="1" x14ac:dyDescent="0.3">
      <c r="A35" s="13" t="s">
        <v>80</v>
      </c>
      <c r="B35" s="22" t="s">
        <v>51</v>
      </c>
      <c r="C35" s="17">
        <v>0</v>
      </c>
      <c r="D35" s="17">
        <v>0</v>
      </c>
      <c r="E35" s="16">
        <f t="shared" si="0"/>
        <v>0</v>
      </c>
      <c r="G35" s="36"/>
    </row>
    <row r="36" spans="1:7" ht="14.4" thickTop="1" thickBot="1" x14ac:dyDescent="0.3">
      <c r="A36" s="13" t="s">
        <v>81</v>
      </c>
      <c r="B36" s="22" t="s">
        <v>72</v>
      </c>
      <c r="C36" s="17">
        <v>0</v>
      </c>
      <c r="D36" s="17">
        <v>0</v>
      </c>
      <c r="E36" s="16">
        <f t="shared" si="0"/>
        <v>0</v>
      </c>
      <c r="G36" s="36"/>
    </row>
    <row r="37" spans="1:7" ht="14.4" thickTop="1" thickBot="1" x14ac:dyDescent="0.3">
      <c r="A37" s="13">
        <v>22</v>
      </c>
      <c r="B37" s="25" t="s">
        <v>4</v>
      </c>
      <c r="C37" s="15">
        <f>C38+C39+C40</f>
        <v>680</v>
      </c>
      <c r="D37" s="15">
        <f>D38+D39+D40</f>
        <v>2707</v>
      </c>
      <c r="E37" s="15">
        <f t="shared" si="0"/>
        <v>398.08823529411768</v>
      </c>
      <c r="G37" s="36"/>
    </row>
    <row r="38" spans="1:7" ht="14.4" thickTop="1" thickBot="1" x14ac:dyDescent="0.3">
      <c r="A38" s="13" t="s">
        <v>82</v>
      </c>
      <c r="B38" s="22" t="s">
        <v>52</v>
      </c>
      <c r="C38" s="17">
        <v>680</v>
      </c>
      <c r="D38" s="17">
        <v>2707</v>
      </c>
      <c r="E38" s="16">
        <f t="shared" si="0"/>
        <v>398.08823529411768</v>
      </c>
      <c r="G38" s="36"/>
    </row>
    <row r="39" spans="1:7" ht="14.4" thickTop="1" thickBot="1" x14ac:dyDescent="0.3">
      <c r="A39" s="13" t="s">
        <v>83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4" thickTop="1" thickBot="1" x14ac:dyDescent="0.3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4" thickTop="1" thickBot="1" x14ac:dyDescent="0.3">
      <c r="A41" s="13">
        <v>23</v>
      </c>
      <c r="B41" s="24" t="s">
        <v>75</v>
      </c>
      <c r="C41" s="15">
        <f>C32+C33-C37</f>
        <v>-26364</v>
      </c>
      <c r="D41" s="15">
        <f>D32+D33-D37</f>
        <v>-18083</v>
      </c>
      <c r="E41" s="15">
        <f t="shared" si="0"/>
        <v>0</v>
      </c>
      <c r="G41" s="36"/>
    </row>
    <row r="42" spans="1:7" ht="14.4" thickTop="1" thickBot="1" x14ac:dyDescent="0.3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4" thickTop="1" thickBot="1" x14ac:dyDescent="0.3">
      <c r="A43" s="13">
        <v>25</v>
      </c>
      <c r="B43" s="24" t="s">
        <v>15</v>
      </c>
      <c r="C43" s="15">
        <f>C41+C42</f>
        <v>-26364</v>
      </c>
      <c r="D43" s="15">
        <f>D41+D42</f>
        <v>-18083</v>
      </c>
      <c r="E43" s="15">
        <f t="shared" si="0"/>
        <v>0</v>
      </c>
    </row>
    <row r="44" spans="1:7" ht="14.4" thickTop="1" thickBot="1" x14ac:dyDescent="0.3">
      <c r="A44" s="13">
        <v>26</v>
      </c>
      <c r="B44" s="23" t="s">
        <v>5</v>
      </c>
      <c r="C44" s="17"/>
      <c r="D44" s="17"/>
      <c r="E44" s="16">
        <f t="shared" si="0"/>
        <v>0</v>
      </c>
    </row>
    <row r="45" spans="1:7" ht="14.4" thickTop="1" thickBot="1" x14ac:dyDescent="0.3">
      <c r="A45" s="13">
        <v>27</v>
      </c>
      <c r="B45" s="24" t="s">
        <v>18</v>
      </c>
      <c r="C45" s="15">
        <f>C43-C44</f>
        <v>-26364</v>
      </c>
      <c r="D45" s="15">
        <f>D43-D44</f>
        <v>-18083</v>
      </c>
      <c r="E45" s="15">
        <f t="shared" si="0"/>
        <v>0</v>
      </c>
    </row>
    <row r="46" spans="1:7" ht="14.4" thickTop="1" thickBot="1" x14ac:dyDescent="0.3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.6" thickTop="1" thickBot="1" x14ac:dyDescent="0.3">
      <c r="A47" s="13">
        <v>29</v>
      </c>
      <c r="B47" s="24" t="s">
        <v>76</v>
      </c>
      <c r="C47" s="15">
        <f>C45-C46</f>
        <v>-26364</v>
      </c>
      <c r="D47" s="15">
        <f>D45-D46</f>
        <v>-18083</v>
      </c>
      <c r="E47" s="15">
        <f t="shared" si="0"/>
        <v>0</v>
      </c>
    </row>
    <row r="48" spans="1:7" ht="14.4" thickTop="1" thickBot="1" x14ac:dyDescent="0.3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4" thickTop="1" thickBot="1" x14ac:dyDescent="0.3">
      <c r="A49" s="13">
        <v>31</v>
      </c>
      <c r="B49" s="24" t="s">
        <v>78</v>
      </c>
      <c r="C49" s="15">
        <f>C45+C48</f>
        <v>-26364</v>
      </c>
      <c r="D49" s="15">
        <f>D45+D48</f>
        <v>-18083</v>
      </c>
      <c r="E49" s="15">
        <f t="shared" si="0"/>
        <v>0</v>
      </c>
    </row>
    <row r="50" spans="1:5" ht="13.8" thickTop="1" x14ac:dyDescent="0.25">
      <c r="A50" s="37"/>
      <c r="B50" s="42"/>
      <c r="C50" s="42"/>
      <c r="D50" s="37"/>
      <c r="E50" s="37"/>
    </row>
    <row r="51" spans="1:5" x14ac:dyDescent="0.25">
      <c r="A51" s="37"/>
      <c r="B51" s="42"/>
      <c r="C51" s="42"/>
      <c r="D51" s="37"/>
      <c r="E51" s="37"/>
    </row>
    <row r="52" spans="1:5" x14ac:dyDescent="0.25">
      <c r="A52" s="37"/>
      <c r="B52" s="37"/>
      <c r="C52" s="37"/>
      <c r="D52" s="37"/>
      <c r="E52" s="37"/>
    </row>
    <row r="53" spans="1:5" x14ac:dyDescent="0.25">
      <c r="A53" s="37"/>
      <c r="B53" s="37"/>
      <c r="C53" s="37"/>
      <c r="D53" s="37"/>
      <c r="E53" s="37"/>
    </row>
    <row r="54" spans="1:5" x14ac:dyDescent="0.25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topLeftCell="A7" zoomScale="110" workbookViewId="0">
      <selection activeCell="C25" sqref="C25"/>
    </sheetView>
  </sheetViews>
  <sheetFormatPr defaultColWidth="9.109375" defaultRowHeight="13.2" x14ac:dyDescent="0.25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 x14ac:dyDescent="0.25">
      <c r="A1" s="2"/>
      <c r="B1" s="2"/>
      <c r="C1" s="3"/>
      <c r="D1" s="3"/>
      <c r="E1" s="3"/>
    </row>
    <row r="2" spans="1:6" x14ac:dyDescent="0.25">
      <c r="A2" s="2"/>
      <c r="B2" s="9" t="s">
        <v>28</v>
      </c>
      <c r="C2" s="110" t="str">
        <f>'ФИ-Почетна'!$C$18</f>
        <v>ФЗЦ 11 ОКТОМВРИ АД КУМАНОВО</v>
      </c>
      <c r="D2" s="111"/>
      <c r="E2" s="111"/>
    </row>
    <row r="3" spans="1:6" ht="12.75" customHeight="1" x14ac:dyDescent="0.25">
      <c r="A3" s="2"/>
      <c r="B3" s="9" t="s">
        <v>30</v>
      </c>
      <c r="C3" s="27" t="str">
        <f>'ФИ-Почетна'!$C$22</f>
        <v>01.01 - 31.03</v>
      </c>
      <c r="D3" s="28" t="s">
        <v>104</v>
      </c>
      <c r="E3" s="29">
        <f>'ФИ-Почетна'!$C$23</f>
        <v>2023</v>
      </c>
    </row>
    <row r="4" spans="1:6" x14ac:dyDescent="0.25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5">
      <c r="A5" s="2"/>
      <c r="B5" s="2"/>
      <c r="C5" s="3"/>
      <c r="D5" s="3"/>
      <c r="E5" s="3"/>
    </row>
    <row r="6" spans="1:6" x14ac:dyDescent="0.25">
      <c r="A6" s="2"/>
      <c r="B6" s="109" t="s">
        <v>27</v>
      </c>
      <c r="C6" s="109"/>
      <c r="D6" s="109"/>
      <c r="E6" s="109"/>
    </row>
    <row r="7" spans="1:6" x14ac:dyDescent="0.25">
      <c r="A7" s="2"/>
      <c r="B7" s="109"/>
      <c r="C7" s="109"/>
      <c r="D7" s="109"/>
      <c r="E7" s="109"/>
    </row>
    <row r="8" spans="1:6" s="7" customFormat="1" ht="15" customHeight="1" thickBot="1" x14ac:dyDescent="0.3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3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31.8" thickTop="1" thickBot="1" x14ac:dyDescent="0.3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3">
      <c r="A11" s="13">
        <v>1</v>
      </c>
      <c r="B11" s="14" t="s">
        <v>137</v>
      </c>
      <c r="C11" s="15">
        <f>'Биланс на успех - природа'!C11</f>
        <v>215985</v>
      </c>
      <c r="D11" s="15">
        <f>'Биланс на успех - природа'!D11</f>
        <v>55707</v>
      </c>
      <c r="E11" s="15">
        <f>'Биланс на успех - природа'!E11</f>
        <v>25.792068893673171</v>
      </c>
      <c r="F11" s="4"/>
    </row>
    <row r="12" spans="1:6" ht="13.5" customHeight="1" thickTop="1" thickBot="1" x14ac:dyDescent="0.3">
      <c r="A12" s="13">
        <v>2</v>
      </c>
      <c r="B12" s="24" t="s">
        <v>14</v>
      </c>
      <c r="C12" s="15">
        <f>'Биланс на успех - природа'!C12</f>
        <v>215121</v>
      </c>
      <c r="D12" s="15">
        <f>'Биланс на успех - природа'!D12</f>
        <v>52668</v>
      </c>
      <c r="E12" s="15">
        <f>'Биланс на успех - природа'!E12</f>
        <v>24.482965400867418</v>
      </c>
      <c r="F12" s="4"/>
    </row>
    <row r="13" spans="1:6" ht="15.75" customHeight="1" thickTop="1" thickBot="1" x14ac:dyDescent="0.3">
      <c r="A13" s="13" t="s">
        <v>105</v>
      </c>
      <c r="B13" s="22" t="s">
        <v>39</v>
      </c>
      <c r="C13" s="17">
        <f>'Биланс на успех - природа'!C13</f>
        <v>54017</v>
      </c>
      <c r="D13" s="17">
        <f>'Биланс на успех - природа'!D13</f>
        <v>6647</v>
      </c>
      <c r="E13" s="16">
        <f>'Биланс на успех - природа'!E13</f>
        <v>12.305385341651702</v>
      </c>
      <c r="F13" s="4"/>
    </row>
    <row r="14" spans="1:6" ht="15" customHeight="1" thickTop="1" thickBot="1" x14ac:dyDescent="0.3">
      <c r="A14" s="13" t="s">
        <v>54</v>
      </c>
      <c r="B14" s="22" t="s">
        <v>40</v>
      </c>
      <c r="C14" s="17">
        <f>'Биланс на успех - природа'!C14</f>
        <v>161104</v>
      </c>
      <c r="D14" s="17">
        <f>'Биланс на успех - природа'!D14</f>
        <v>46021</v>
      </c>
      <c r="E14" s="16">
        <f>'Биланс на успех - природа'!E14</f>
        <v>28.566019465686761</v>
      </c>
      <c r="F14" s="4"/>
    </row>
    <row r="15" spans="1:6" ht="18" customHeight="1" thickTop="1" thickBot="1" x14ac:dyDescent="0.3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.6" thickTop="1" thickBot="1" x14ac:dyDescent="0.3">
      <c r="A16" s="13">
        <v>4</v>
      </c>
      <c r="B16" s="22" t="s">
        <v>133</v>
      </c>
      <c r="C16" s="17">
        <f>'Биланс на успех - природа'!C16</f>
        <v>349375</v>
      </c>
      <c r="D16" s="17">
        <f>'Биланс на успех - природа'!D16</f>
        <v>207357</v>
      </c>
      <c r="E16" s="16">
        <f>'Биланс на успех - природа'!E16</f>
        <v>59.35084078711985</v>
      </c>
      <c r="F16" s="4"/>
    </row>
    <row r="17" spans="1:6" ht="27.6" thickTop="1" thickBot="1" x14ac:dyDescent="0.3">
      <c r="A17" s="13">
        <v>5</v>
      </c>
      <c r="B17" s="22" t="s">
        <v>134</v>
      </c>
      <c r="C17" s="17">
        <f>'Биланс на успех - природа'!C17</f>
        <v>239329</v>
      </c>
      <c r="D17" s="17">
        <f>'Биланс на успех - природа'!D17</f>
        <v>204165</v>
      </c>
      <c r="E17" s="16">
        <f>'Биланс на успех - природа'!E17</f>
        <v>85.307254866731569</v>
      </c>
      <c r="F17" s="4"/>
    </row>
    <row r="18" spans="1:6" ht="18" customHeight="1" thickTop="1" thickBot="1" x14ac:dyDescent="0.3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3">
      <c r="A19" s="13">
        <v>7</v>
      </c>
      <c r="B19" s="22" t="s">
        <v>7</v>
      </c>
      <c r="C19" s="17">
        <f>'Биланс на успех - природа'!C19</f>
        <v>864</v>
      </c>
      <c r="D19" s="17">
        <f>'Биланс на успех - природа'!D19</f>
        <v>3039</v>
      </c>
      <c r="E19" s="16">
        <f>'Биланс на успех - природа'!E19</f>
        <v>351.73611111111114</v>
      </c>
      <c r="F19" s="4"/>
    </row>
    <row r="20" spans="1:6" ht="18" customHeight="1" thickTop="1" thickBot="1" x14ac:dyDescent="0.3">
      <c r="A20" s="13">
        <v>8</v>
      </c>
      <c r="B20" s="24" t="s">
        <v>136</v>
      </c>
      <c r="C20" s="15">
        <f>'Биланс на успех - природа'!C20</f>
        <v>131627</v>
      </c>
      <c r="D20" s="15">
        <f>'Биланс на успех - природа'!D20</f>
        <v>67949</v>
      </c>
      <c r="E20" s="15">
        <f>'Биланс на успех - природа'!E20</f>
        <v>51.622387504083513</v>
      </c>
      <c r="F20" s="4"/>
    </row>
    <row r="21" spans="1:6" ht="18" customHeight="1" thickTop="1" thickBot="1" x14ac:dyDescent="0.3">
      <c r="A21" s="13">
        <v>9</v>
      </c>
      <c r="B21" s="23" t="s">
        <v>123</v>
      </c>
      <c r="C21" s="17">
        <f>'Биланс на успех - природа'!C21</f>
        <v>0</v>
      </c>
      <c r="D21" s="17">
        <f>'Биланс на успех - природа'!D21</f>
        <v>0</v>
      </c>
      <c r="E21" s="16">
        <f>'Биланс на успех - природа'!E21</f>
        <v>0</v>
      </c>
      <c r="F21" s="4"/>
    </row>
    <row r="22" spans="1:6" ht="18" customHeight="1" thickTop="1" thickBot="1" x14ac:dyDescent="0.3">
      <c r="A22" s="13">
        <v>10</v>
      </c>
      <c r="B22" s="23" t="s">
        <v>124</v>
      </c>
      <c r="C22" s="17">
        <f>'Биланс на успех - природа'!C22</f>
        <v>88744</v>
      </c>
      <c r="D22" s="17">
        <f>'Биланс на успех - природа'!D22</f>
        <v>41283</v>
      </c>
      <c r="E22" s="16">
        <f>'Биланс на успех - природа'!E22</f>
        <v>46.519201298115931</v>
      </c>
      <c r="F22" s="4"/>
    </row>
    <row r="23" spans="1:6" ht="18" customHeight="1" thickTop="1" thickBot="1" x14ac:dyDescent="0.3">
      <c r="A23" s="13">
        <v>11</v>
      </c>
      <c r="B23" s="23" t="s">
        <v>125</v>
      </c>
      <c r="C23" s="17">
        <f>'Биланс на успех - природа'!C23</f>
        <v>814</v>
      </c>
      <c r="D23" s="17">
        <f>'Биланс на успех - природа'!D23</f>
        <v>589</v>
      </c>
      <c r="E23" s="16">
        <f>'Биланс на успех - природа'!E23</f>
        <v>72.35872235872236</v>
      </c>
      <c r="F23" s="4"/>
    </row>
    <row r="24" spans="1:6" ht="14.4" thickTop="1" thickBot="1" x14ac:dyDescent="0.3">
      <c r="A24" s="13">
        <v>12</v>
      </c>
      <c r="B24" s="23" t="s">
        <v>126</v>
      </c>
      <c r="C24" s="17">
        <f>'Биланс на успех - природа'!C24</f>
        <v>12410</v>
      </c>
      <c r="D24" s="17">
        <f>'Биланс на успех - природа'!D24</f>
        <v>4781</v>
      </c>
      <c r="E24" s="16">
        <f>'Биланс на успех - природа'!E24</f>
        <v>38.525382755842067</v>
      </c>
      <c r="F24" s="4"/>
    </row>
    <row r="25" spans="1:6" ht="18" customHeight="1" thickTop="1" thickBot="1" x14ac:dyDescent="0.3">
      <c r="A25" s="13">
        <v>13</v>
      </c>
      <c r="B25" s="23" t="s">
        <v>127</v>
      </c>
      <c r="C25" s="17">
        <f>'Биланс на успех - природа'!C25</f>
        <v>1751</v>
      </c>
      <c r="D25" s="17">
        <f>'Биланс на успех - природа'!D25</f>
        <v>1400</v>
      </c>
      <c r="E25" s="16">
        <f>'Биланс на успех - природа'!E25</f>
        <v>79.954311821816106</v>
      </c>
      <c r="F25" s="4"/>
    </row>
    <row r="26" spans="1:6" ht="18" customHeight="1" thickTop="1" thickBot="1" x14ac:dyDescent="0.3">
      <c r="A26" s="13">
        <v>14</v>
      </c>
      <c r="B26" s="23" t="s">
        <v>128</v>
      </c>
      <c r="C26" s="17">
        <f>'Биланс на успех - природа'!C26</f>
        <v>25411</v>
      </c>
      <c r="D26" s="17">
        <f>'Биланс на успех - природа'!D26</f>
        <v>19671</v>
      </c>
      <c r="E26" s="16">
        <f>'Биланс на успех - природа'!E26</f>
        <v>77.411357286214638</v>
      </c>
      <c r="F26" s="4"/>
    </row>
    <row r="27" spans="1:6" ht="14.25" customHeight="1" thickTop="1" thickBot="1" x14ac:dyDescent="0.3">
      <c r="A27" s="13">
        <v>15</v>
      </c>
      <c r="B27" s="22" t="s">
        <v>129</v>
      </c>
      <c r="C27" s="17">
        <f>'Биланс на успех - природа'!C27</f>
        <v>0</v>
      </c>
      <c r="D27" s="17">
        <f>'Биланс на успех - природа'!D27</f>
        <v>0</v>
      </c>
      <c r="E27" s="16">
        <f>'Биланс на успех - природа'!E27</f>
        <v>0</v>
      </c>
      <c r="F27" s="4"/>
    </row>
    <row r="28" spans="1:6" ht="18" customHeight="1" thickTop="1" thickBot="1" x14ac:dyDescent="0.3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3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3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4" thickTop="1" thickBot="1" x14ac:dyDescent="0.3">
      <c r="A31" s="13">
        <v>19</v>
      </c>
      <c r="B31" s="22" t="s">
        <v>8</v>
      </c>
      <c r="C31" s="17">
        <f>'Биланс на успех - природа'!C31</f>
        <v>2497</v>
      </c>
      <c r="D31" s="17">
        <f>'Биланс на успех - природа'!D31</f>
        <v>225</v>
      </c>
      <c r="E31" s="16">
        <f>'Биланс на успех - природа'!E31</f>
        <v>9.0108129755706852</v>
      </c>
      <c r="F31" s="4"/>
    </row>
    <row r="32" spans="1:6" ht="18" customHeight="1" thickTop="1" thickBot="1" x14ac:dyDescent="0.3">
      <c r="A32" s="13">
        <v>20</v>
      </c>
      <c r="B32" s="24" t="s">
        <v>9</v>
      </c>
      <c r="C32" s="19">
        <f>'Биланс на успех - природа'!C32</f>
        <v>-25688</v>
      </c>
      <c r="D32" s="19">
        <f>'Биланс на успех - природа'!D32</f>
        <v>-15434</v>
      </c>
      <c r="E32" s="19">
        <f>'Биланс на успех - природа'!E32</f>
        <v>0</v>
      </c>
      <c r="F32" s="4"/>
    </row>
    <row r="33" spans="1:6" ht="14.25" customHeight="1" thickTop="1" thickBot="1" x14ac:dyDescent="0.3">
      <c r="A33" s="13">
        <v>21</v>
      </c>
      <c r="B33" s="25" t="s">
        <v>112</v>
      </c>
      <c r="C33" s="19">
        <f>'Биланс на успех - природа'!C33</f>
        <v>4</v>
      </c>
      <c r="D33" s="19">
        <f>'Биланс на успех - природа'!D33</f>
        <v>58</v>
      </c>
      <c r="E33" s="15">
        <f>'Биланс на успех - природа'!E33</f>
        <v>1450</v>
      </c>
      <c r="F33" s="4"/>
    </row>
    <row r="34" spans="1:6" ht="30" customHeight="1" thickTop="1" thickBot="1" x14ac:dyDescent="0.3">
      <c r="A34" s="13" t="s">
        <v>106</v>
      </c>
      <c r="B34" s="22" t="s">
        <v>56</v>
      </c>
      <c r="C34" s="17">
        <f>'Биланс на успех - природа'!C34</f>
        <v>4</v>
      </c>
      <c r="D34" s="17">
        <f>'Биланс на успех - природа'!D34</f>
        <v>58</v>
      </c>
      <c r="E34" s="16">
        <f>'Биланс на успех - природа'!E34</f>
        <v>1450</v>
      </c>
      <c r="F34" s="4"/>
    </row>
    <row r="35" spans="1:6" ht="18.75" customHeight="1" thickTop="1" thickBot="1" x14ac:dyDescent="0.3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3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3">
      <c r="A37" s="13">
        <v>22</v>
      </c>
      <c r="B37" s="25" t="s">
        <v>115</v>
      </c>
      <c r="C37" s="15">
        <f>'Биланс на успех - природа'!C37</f>
        <v>680</v>
      </c>
      <c r="D37" s="15">
        <f>'Биланс на успех - природа'!D37</f>
        <v>2707</v>
      </c>
      <c r="E37" s="15">
        <f>'Биланс на успех - природа'!E37</f>
        <v>398.08823529411768</v>
      </c>
      <c r="F37" s="4"/>
    </row>
    <row r="38" spans="1:6" ht="18" customHeight="1" thickTop="1" thickBot="1" x14ac:dyDescent="0.3">
      <c r="A38" s="13" t="s">
        <v>109</v>
      </c>
      <c r="B38" s="22" t="s">
        <v>57</v>
      </c>
      <c r="C38" s="17">
        <f>'Биланс на успех - природа'!C38</f>
        <v>680</v>
      </c>
      <c r="D38" s="17">
        <f>'Биланс на успех - природа'!D38</f>
        <v>2707</v>
      </c>
      <c r="E38" s="16">
        <f>'Биланс на успех - природа'!E38</f>
        <v>398.08823529411768</v>
      </c>
      <c r="F38" s="4"/>
    </row>
    <row r="39" spans="1:6" ht="18" customHeight="1" thickTop="1" thickBot="1" x14ac:dyDescent="0.3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3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3">
      <c r="A41" s="13">
        <v>23</v>
      </c>
      <c r="B41" s="24" t="s">
        <v>117</v>
      </c>
      <c r="C41" s="15">
        <f>'Биланс на успех - природа'!C41</f>
        <v>-26364</v>
      </c>
      <c r="D41" s="15">
        <f>'Биланс на успех - природа'!D41</f>
        <v>-18083</v>
      </c>
      <c r="E41" s="15">
        <f>'Биланс на успех - природа'!E41</f>
        <v>0</v>
      </c>
      <c r="F41" s="4"/>
    </row>
    <row r="42" spans="1:6" ht="18" customHeight="1" thickTop="1" thickBot="1" x14ac:dyDescent="0.3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3">
      <c r="A43" s="13">
        <v>25</v>
      </c>
      <c r="B43" s="24" t="s">
        <v>16</v>
      </c>
      <c r="C43" s="15">
        <f>'Биланс на успех - природа'!C43</f>
        <v>-26364</v>
      </c>
      <c r="D43" s="15">
        <f>'Биланс на успех - природа'!D43</f>
        <v>-18083</v>
      </c>
      <c r="E43" s="15">
        <f>'Биланс на успех - природа'!E43</f>
        <v>0</v>
      </c>
      <c r="F43" s="4"/>
    </row>
    <row r="44" spans="1:6" ht="18" customHeight="1" thickTop="1" thickBot="1" x14ac:dyDescent="0.3">
      <c r="A44" s="13">
        <v>26</v>
      </c>
      <c r="B44" s="23" t="s">
        <v>17</v>
      </c>
      <c r="C44" s="17">
        <f>'Биланс на успех - природа'!C44</f>
        <v>0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3">
      <c r="A45" s="13">
        <v>27</v>
      </c>
      <c r="B45" s="24" t="s">
        <v>119</v>
      </c>
      <c r="C45" s="15">
        <f>'Биланс на успех - природа'!C45</f>
        <v>-26364</v>
      </c>
      <c r="D45" s="15">
        <f>'Биланс на успех - природа'!D45</f>
        <v>-18083</v>
      </c>
      <c r="E45" s="15">
        <f>'Биланс на успех - природа'!E45</f>
        <v>0</v>
      </c>
      <c r="F45" s="4"/>
    </row>
    <row r="46" spans="1:6" ht="18" customHeight="1" thickTop="1" thickBot="1" x14ac:dyDescent="0.3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4" thickTop="1" thickBot="1" x14ac:dyDescent="0.3">
      <c r="A47" s="13">
        <v>29</v>
      </c>
      <c r="B47" s="24" t="s">
        <v>120</v>
      </c>
      <c r="C47" s="15">
        <f>'Биланс на успех - природа'!C47</f>
        <v>-26364</v>
      </c>
      <c r="D47" s="15">
        <f>'Биланс на успех - природа'!D47</f>
        <v>-18083</v>
      </c>
      <c r="E47" s="15">
        <f>'Биланс на успех - природа'!E47</f>
        <v>0</v>
      </c>
    </row>
    <row r="48" spans="1:6" ht="14.4" thickTop="1" thickBot="1" x14ac:dyDescent="0.3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4" thickTop="1" thickBot="1" x14ac:dyDescent="0.3">
      <c r="A49" s="13">
        <v>31</v>
      </c>
      <c r="B49" s="24" t="s">
        <v>122</v>
      </c>
      <c r="C49" s="15">
        <f>'Биланс на успех - природа'!C49</f>
        <v>-26364</v>
      </c>
      <c r="D49" s="15">
        <f>'Биланс на успех - природа'!D49</f>
        <v>-18083</v>
      </c>
      <c r="E49" s="15">
        <f>'Биланс на успех - природа'!E49</f>
        <v>0</v>
      </c>
    </row>
    <row r="50" spans="1:5" ht="13.8" thickTop="1" x14ac:dyDescent="0.25">
      <c r="A50" s="30"/>
      <c r="B50" s="30"/>
      <c r="C50" s="30"/>
      <c r="D50" s="30"/>
      <c r="E50" s="30"/>
    </row>
    <row r="51" spans="1:5" x14ac:dyDescent="0.25">
      <c r="A51" s="30"/>
      <c r="B51" s="30"/>
      <c r="C51" s="30"/>
      <c r="D51" s="30"/>
      <c r="E51" s="30"/>
    </row>
    <row r="52" spans="1:5" x14ac:dyDescent="0.25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Maja Spasevska</cp:lastModifiedBy>
  <cp:lastPrinted>2023-05-02T13:22:58Z</cp:lastPrinted>
  <dcterms:created xsi:type="dcterms:W3CDTF">2008-02-12T15:15:13Z</dcterms:created>
  <dcterms:modified xsi:type="dcterms:W3CDTF">2023-05-02T13:23:34Z</dcterms:modified>
</cp:coreProperties>
</file>