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9040" windowHeight="1584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E40" i="20"/>
  <c r="C42" i="20"/>
  <c r="D42" i="20"/>
  <c r="C44" i="20"/>
  <c r="D44" i="20"/>
  <c r="C46" i="20"/>
  <c r="D46" i="20"/>
  <c r="C48" i="20"/>
  <c r="D48" i="20"/>
  <c r="E48" i="20"/>
  <c r="C3" i="22"/>
  <c r="C20" i="20"/>
  <c r="E48" i="22"/>
  <c r="E46" i="22"/>
  <c r="E46" i="20" s="1"/>
  <c r="E44" i="22"/>
  <c r="E44" i="20" s="1"/>
  <c r="E42" i="22"/>
  <c r="E42" i="20" s="1"/>
  <c r="E40" i="22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/>
  <c r="E33" i="20" s="1"/>
  <c r="E37" i="22" l="1"/>
  <c r="E37" i="20" s="1"/>
  <c r="D32" i="22"/>
  <c r="D11" i="20"/>
  <c r="E20" i="22"/>
  <c r="E20" i="20" s="1"/>
  <c r="E12" i="22"/>
  <c r="E12" i="20" s="1"/>
  <c r="D12" i="20"/>
  <c r="C11" i="22"/>
  <c r="E11" i="22" l="1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<sst xmlns="http://schemas.openxmlformats.org/spreadsheetml/2006/main" count="147" uniqueCount="140">
  <si>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</si>
  <si>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</si>
  <si>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</si>
  <si>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</si>
  <si>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</si>
  <si>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</si>
  <si>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</si>
  <si>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</si>
  <si>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</si>
  <si>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</si>
  <si>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</si>
  <si>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</si>
  <si>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</si>
  <si>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</si>
  <si>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</si>
  <si>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</si>
  <si>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</si>
  <si>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</si>
  <si>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</si>
  <si>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</si>
  <si>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</si>
  <si>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</si>
  <si>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</si>
  <si>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</si>
  <si>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</si>
  <si>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</si>
  <si>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</si>
  <si>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</si>
  <si>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</si>
  <si>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</si>
  <si>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</si>
  <si>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</si>
  <si>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</si>
  <si>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</si>
  <si>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</si>
  <si>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</si>
  <si>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</si>
  <si>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</si>
  <si>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</si>
  <si>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</si>
  <si>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</si>
  <si>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</si>
  <si>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</si>
  <si>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</si>
  <si>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</si>
  <si>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</si>
  <si>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</si>
  <si>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</si>
  <si>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</si>
  <si>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</si>
  <si>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</si>
  <si>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</si>
  <si>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</si>
  <si>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</si>
  <si>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</si>
  <si>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</si>
  <si>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</si>
  <si>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</si>
  <si>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</si>
  <si>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</si>
  <si>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</si>
  <si>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</si>
  <si>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</si>
  <si>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</si>
  <si>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</si>
  <si>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</si>
  <si>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</si>
  <si>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</si>
  <si>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</si>
  <si>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</si>
  <si>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</si>
  <si>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</si>
  <si>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</si>
  <si>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</si>
  <si>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</si>
  <si>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</si>
  <si>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</si>
  <si>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</si>
  <si>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</si>
  <si>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</si>
  <si>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</si>
  <si>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</si>
  <si>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</si>
  <si>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</si>
  <si>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</si>
  <si>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</si>
  <si>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</si>
  <si>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</si>
  <si>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</si>
  <si>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</si>
  <si>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</si>
  <si>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</si>
  <si>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</si>
  <si>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</si>
  <si>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</si>
  <si>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</si>
  <si>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</si>
  <si>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</si>
  <si>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</si>
  <si>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</si>
  <si>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</si>
  <si>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</si>
  <si>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</si>
  <si>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</si>
  <si>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</si>
  <si>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</si>
  <si>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</si>
  <si>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</si>
  <si>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</si>
  <si>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</si>
  <si>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</si>
  <si>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</si>
  <si>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</si>
  <si>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</si>
  <si>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</si>
  <si>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</si>
  <si>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</si>
  <si>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</si>
  <si>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</si>
  <si>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</si>
  <si>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</si>
  <si>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</si>
  <si>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</si>
  <si>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</si>
  <si>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</si>
  <si>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</si>
  <si>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</si>
  <si>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</si>
  <si>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</si>
  <si>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</si>
  <si>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</si>
  <si>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</si>
  <si>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</si>
  <si>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</si>
  <si>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</si>
  <si>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</si>
  <si>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</si>
  <si>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</si>
  <si>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</si>
  <si>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ПЕЛИСТЕРКА А.Д.СКОПЈЕ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</si>
</sst>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4010876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41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2023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E17" sqref="E17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ПЕЛИСТЕРКА А.Д.СКОПЈЕ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да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431968</v>
      </c>
      <c r="D11" s="15">
        <f>D12+D18+D19</f>
        <v>382680</v>
      </c>
      <c r="E11" s="15">
        <f>IF(C11&lt;=0,0,D11/C11*100)</f>
        <v>88.589895547818358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424632</v>
      </c>
      <c r="D12" s="15">
        <f>SUM(D13:D14)</f>
        <v>382680</v>
      </c>
      <c r="E12" s="15">
        <f t="shared" ref="E12:E49" si="0">IF(C12&lt;=0,0,D12/C12*100)</f>
        <v>90.120386593568085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381779</v>
      </c>
      <c r="D13" s="17">
        <v>380873</v>
      </c>
      <c r="E13" s="16">
        <f t="shared" si="0"/>
        <v>99.762689933181235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42853</v>
      </c>
      <c r="D14" s="17">
        <v>1807</v>
      </c>
      <c r="E14" s="16">
        <f t="shared" si="0"/>
        <v>4.216740951625324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40992</v>
      </c>
      <c r="D16" s="17">
        <v>31579</v>
      </c>
      <c r="E16" s="16">
        <f t="shared" si="0"/>
        <v>77.036982825917249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31156</v>
      </c>
      <c r="D17" s="17">
        <v>23617</v>
      </c>
      <c r="E17" s="16">
        <f t="shared" si="0"/>
        <v>75.802413660290156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508</v>
      </c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6828</v>
      </c>
      <c r="D19" s="17"/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391472</v>
      </c>
      <c r="D20" s="15">
        <f>SUM(D21:D31)</f>
        <v>316999</v>
      </c>
      <c r="E20" s="15">
        <f t="shared" si="0"/>
        <v>80.976161768913229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68109</v>
      </c>
      <c r="D21" s="17">
        <v>42182</v>
      </c>
      <c r="E21" s="16">
        <f t="shared" si="0"/>
        <v>61.933077860488339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181337</v>
      </c>
      <c r="D22" s="17">
        <v>148338</v>
      </c>
      <c r="E22" s="16">
        <f t="shared" si="0"/>
        <v>81.802390025201703</v>
      </c>
      <c r="G22" s="36"/>
    </row>
    <row r="23" spans="1:7" ht="27" thickTop="1" thickBot="1" x14ac:dyDescent="0.25">
      <c r="A23" s="13">
        <v>11</v>
      </c>
      <c r="B23" s="23" t="s">
        <v>65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39751</v>
      </c>
      <c r="D24" s="17">
        <v>28819</v>
      </c>
      <c r="E24" s="16">
        <f t="shared" si="0"/>
        <v>72.498805061507881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25940</v>
      </c>
      <c r="D25" s="17">
        <v>28059</v>
      </c>
      <c r="E25" s="16">
        <f t="shared" si="0"/>
        <v>108.16885119506554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63217</v>
      </c>
      <c r="D26" s="17">
        <v>52504</v>
      </c>
      <c r="E26" s="16">
        <f t="shared" si="0"/>
        <v>83.053608997579758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13203</v>
      </c>
      <c r="D27" s="17">
        <v>13673</v>
      </c>
      <c r="E27" s="16">
        <f t="shared" si="0"/>
        <v>103.55979701582973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5848</v>
      </c>
      <c r="D31" s="17">
        <v>3424</v>
      </c>
      <c r="E31" s="16">
        <f t="shared" si="0"/>
        <v>58.549931600547197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30153</v>
      </c>
      <c r="D32" s="19">
        <f>D11-D20-D16+D17</f>
        <v>57719</v>
      </c>
      <c r="E32" s="19">
        <f t="shared" si="0"/>
        <v>191.4204225118562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0</v>
      </c>
      <c r="D33" s="19">
        <f>D34+D35+D36</f>
        <v>0</v>
      </c>
      <c r="E33" s="15">
        <f t="shared" si="0"/>
        <v>0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/>
      <c r="D34" s="17"/>
      <c r="E34" s="16">
        <f t="shared" si="0"/>
        <v>0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10714</v>
      </c>
      <c r="D37" s="15">
        <f>D38+D39+D40</f>
        <v>34610</v>
      </c>
      <c r="E37" s="15">
        <f t="shared" si="0"/>
        <v>323.03528094082509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10083</v>
      </c>
      <c r="D38" s="17">
        <v>17095</v>
      </c>
      <c r="E38" s="16">
        <f t="shared" si="0"/>
        <v>169.542794803134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631</v>
      </c>
      <c r="D39" s="17">
        <v>17515</v>
      </c>
      <c r="E39" s="16">
        <f t="shared" si="0"/>
        <v>2775.7527733755942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19439</v>
      </c>
      <c r="D41" s="15">
        <f>D32+D33-D37</f>
        <v>23109</v>
      </c>
      <c r="E41" s="15">
        <f t="shared" si="0"/>
        <v>118.87957199444416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19439</v>
      </c>
      <c r="D43" s="15">
        <f>D41+D42</f>
        <v>23109</v>
      </c>
      <c r="E43" s="15">
        <f t="shared" si="0"/>
        <v>118.87957199444416</v>
      </c>
    </row>
    <row r="44" spans="1:7" ht="14.25" thickTop="1" thickBot="1" x14ac:dyDescent="0.25">
      <c r="A44" s="13">
        <v>26</v>
      </c>
      <c r="B44" s="23" t="s">
        <v>5</v>
      </c>
      <c r="C44" s="17">
        <v>1949</v>
      </c>
      <c r="D44" s="17">
        <v>3434</v>
      </c>
      <c r="E44" s="16">
        <f t="shared" si="0"/>
        <v>176.19291944586968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17490</v>
      </c>
      <c r="D45" s="15">
        <f>D43-D44</f>
        <v>19675</v>
      </c>
      <c r="E45" s="15">
        <f t="shared" si="0"/>
        <v>112.49285305889079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17490</v>
      </c>
      <c r="D47" s="15">
        <f>D45-D46</f>
        <v>19675</v>
      </c>
      <c r="E47" s="15">
        <f t="shared" si="0"/>
        <v>112.49285305889079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17490</v>
      </c>
      <c r="D49" s="15">
        <f>D45+D48</f>
        <v>19675</v>
      </c>
      <c r="E49" s="15">
        <f t="shared" si="0"/>
        <v>112.49285305889079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ПЕЛИСТЕРКА А.Д.СКОПЈЕ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да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431968</v>
      </c>
      <c r="D11" s="15">
        <f>'Биланс на успех - природа'!D11</f>
        <v>382680</v>
      </c>
      <c r="E11" s="15">
        <f>'Биланс на успех - природа'!E11</f>
        <v>88.589895547818358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424632</v>
      </c>
      <c r="D12" s="15">
        <f>'Биланс на успех - природа'!D12</f>
        <v>382680</v>
      </c>
      <c r="E12" s="15">
        <f>'Биланс на успех - природа'!E12</f>
        <v>90.120386593568085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381779</v>
      </c>
      <c r="D13" s="17">
        <f>'Биланс на успех - природа'!D13</f>
        <v>380873</v>
      </c>
      <c r="E13" s="16">
        <f>'Биланс на успех - природа'!E13</f>
        <v>99.762689933181235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42853</v>
      </c>
      <c r="D14" s="17">
        <f>'Биланс на успех - природа'!D14</f>
        <v>1807</v>
      </c>
      <c r="E14" s="16">
        <f>'Биланс на успех - природа'!E14</f>
        <v>4.216740951625324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40992</v>
      </c>
      <c r="D16" s="17">
        <f>'Биланс на успех - природа'!D16</f>
        <v>31579</v>
      </c>
      <c r="E16" s="16">
        <f>'Биланс на успех - природа'!E16</f>
        <v>77.036982825917249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31156</v>
      </c>
      <c r="D17" s="17">
        <f>'Биланс на успех - природа'!D17</f>
        <v>23617</v>
      </c>
      <c r="E17" s="16">
        <f>'Биланс на успех - природа'!E17</f>
        <v>75.802413660290156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508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6828</v>
      </c>
      <c r="D19" s="17">
        <f>'Биланс на успех - природа'!D19</f>
        <v>0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391472</v>
      </c>
      <c r="D20" s="15">
        <f>'Биланс на успех - природа'!D20</f>
        <v>316999</v>
      </c>
      <c r="E20" s="15">
        <f>'Биланс на успех - природа'!E20</f>
        <v>80.976161768913229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68109</v>
      </c>
      <c r="D21" s="17">
        <f>'Биланс на успех - природа'!D21</f>
        <v>42182</v>
      </c>
      <c r="E21" s="16">
        <f>'Биланс на успех - природа'!E21</f>
        <v>61.933077860488339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181337</v>
      </c>
      <c r="D22" s="17">
        <f>'Биланс на успех - природа'!D22</f>
        <v>148338</v>
      </c>
      <c r="E22" s="16">
        <f>'Биланс на успех - природа'!E22</f>
        <v>81.802390025201703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39751</v>
      </c>
      <c r="D24" s="17">
        <f>'Биланс на успех - природа'!D24</f>
        <v>28819</v>
      </c>
      <c r="E24" s="16">
        <f>'Биланс на успех - природа'!E24</f>
        <v>72.498805061507881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25940</v>
      </c>
      <c r="D25" s="17">
        <f>'Биланс на успех - природа'!D25</f>
        <v>28059</v>
      </c>
      <c r="E25" s="16">
        <f>'Биланс на успех - природа'!E25</f>
        <v>108.16885119506554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63217</v>
      </c>
      <c r="D26" s="17">
        <f>'Биланс на успех - природа'!D26</f>
        <v>52504</v>
      </c>
      <c r="E26" s="16">
        <f>'Биланс на успех - природа'!E26</f>
        <v>83.053608997579758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13203</v>
      </c>
      <c r="D27" s="17">
        <f>'Биланс на успех - природа'!D27</f>
        <v>13673</v>
      </c>
      <c r="E27" s="16">
        <f>'Биланс на успех - природа'!E27</f>
        <v>103.55979701582973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5848</v>
      </c>
      <c r="D31" s="17">
        <f>'Биланс на успех - природа'!D31</f>
        <v>3424</v>
      </c>
      <c r="E31" s="16">
        <f>'Биланс на успех - природа'!E31</f>
        <v>58.549931600547197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30153</v>
      </c>
      <c r="D32" s="19">
        <f>'Биланс на успех - природа'!D32</f>
        <v>57719</v>
      </c>
      <c r="E32" s="19">
        <f>'Биланс на успех - природа'!E32</f>
        <v>191.4204225118562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0</v>
      </c>
      <c r="D33" s="19">
        <f>'Биланс на успех - природа'!D33</f>
        <v>0</v>
      </c>
      <c r="E33" s="15">
        <f>'Биланс на успех - природа'!E33</f>
        <v>0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10714</v>
      </c>
      <c r="D37" s="15">
        <f>'Биланс на успех - природа'!D37</f>
        <v>34610</v>
      </c>
      <c r="E37" s="15">
        <f>'Биланс на успех - природа'!E37</f>
        <v>323.03528094082509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10083</v>
      </c>
      <c r="D38" s="17">
        <f>'Биланс на успех - природа'!D38</f>
        <v>17095</v>
      </c>
      <c r="E38" s="16">
        <f>'Биланс на успех - природа'!E38</f>
        <v>169.542794803134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631</v>
      </c>
      <c r="D39" s="17">
        <f>'Биланс на успех - природа'!D39</f>
        <v>17515</v>
      </c>
      <c r="E39" s="16">
        <f>'Биланс на успех - природа'!E39</f>
        <v>2775.7527733755942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19439</v>
      </c>
      <c r="D41" s="15">
        <f>'Биланс на успех - природа'!D41</f>
        <v>23109</v>
      </c>
      <c r="E41" s="15">
        <f>'Биланс на успех - природа'!E41</f>
        <v>118.87957199444416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19439</v>
      </c>
      <c r="D43" s="15">
        <f>'Биланс на успех - природа'!D43</f>
        <v>23109</v>
      </c>
      <c r="E43" s="15">
        <f>'Биланс на успех - природа'!E43</f>
        <v>118.87957199444416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1949</v>
      </c>
      <c r="D44" s="17">
        <f>'Биланс на успех - природа'!D44</f>
        <v>3434</v>
      </c>
      <c r="E44" s="16">
        <f>'Биланс на успех - природа'!E44</f>
        <v>176.19291944586968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17490</v>
      </c>
      <c r="D45" s="15">
        <f>'Биланс на успех - природа'!D45</f>
        <v>19675</v>
      </c>
      <c r="E45" s="15">
        <f>'Биланс на успех - природа'!E45</f>
        <v>112.49285305889079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17490</v>
      </c>
      <c r="D47" s="15">
        <f>'Биланс на успех - природа'!D47</f>
        <v>19675</v>
      </c>
      <c r="E47" s="15">
        <f>'Биланс на успех - природа'!E47</f>
        <v>112.49285305889079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17490</v>
      </c>
      <c r="D49" s="15">
        <f>'Биланс на успех - природа'!D49</f>
        <v>19675</v>
      </c>
      <c r="E49" s="15">
        <f>'Биланс на успех - природа'!E49</f>
        <v>112.49285305889079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2014-04-09T12:32:58Z</cp:lastPrinted>
  <dcterms:created xsi:type="dcterms:W3CDTF">2008-02-12T15:15:13Z</dcterms:created>
  <dcterms:modified xsi:type="dcterms:W3CDTF">2023-11-16T15:10:19Z</dcterms:modified>
</cp:coreProperties>
</file>